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15405" windowHeight="9720" activeTab="1"/>
  </bookViews>
  <sheets>
    <sheet name="세입결산서" sheetId="1" r:id="rId1"/>
    <sheet name="세출결산서" sheetId="2" r:id="rId2"/>
  </sheets>
  <definedNames>
    <definedName name="_xlnm._FilterDatabase" localSheetId="1" hidden="1">세출결산서!$F$5:$I$126</definedName>
  </definedNames>
  <calcPr calcId="145621"/>
</workbook>
</file>

<file path=xl/calcChain.xml><?xml version="1.0" encoding="utf-8"?>
<calcChain xmlns="http://schemas.openxmlformats.org/spreadsheetml/2006/main">
  <c r="H92" i="2" l="1"/>
  <c r="G92" i="2"/>
  <c r="H91" i="2"/>
  <c r="G91" i="2"/>
  <c r="F92" i="2"/>
  <c r="F91" i="2"/>
  <c r="F55" i="2"/>
  <c r="H32" i="2"/>
  <c r="G32" i="2"/>
  <c r="G33" i="2" s="1"/>
  <c r="H31" i="2"/>
  <c r="G31" i="2"/>
  <c r="G24" i="2"/>
  <c r="H23" i="2"/>
  <c r="G23" i="2"/>
  <c r="H22" i="2"/>
  <c r="G22" i="2"/>
  <c r="I22" i="2" s="1"/>
  <c r="F22" i="2"/>
  <c r="H107" i="2"/>
  <c r="H110" i="2" s="1"/>
  <c r="G107" i="2"/>
  <c r="G110" i="2" s="1"/>
  <c r="F107" i="2"/>
  <c r="F110" i="2" s="1"/>
  <c r="H106" i="2"/>
  <c r="G106" i="2"/>
  <c r="G108" i="2" s="1"/>
  <c r="F106" i="2"/>
  <c r="H105" i="2"/>
  <c r="G105" i="2"/>
  <c r="F105" i="2"/>
  <c r="I104" i="2"/>
  <c r="I103" i="2"/>
  <c r="H101" i="2"/>
  <c r="G101" i="2"/>
  <c r="G100" i="2"/>
  <c r="H98" i="2"/>
  <c r="G98" i="2"/>
  <c r="H97" i="2"/>
  <c r="H100" i="2" s="1"/>
  <c r="G97" i="2"/>
  <c r="F98" i="2"/>
  <c r="F101" i="2" s="1"/>
  <c r="F125" i="2" s="1"/>
  <c r="F97" i="2"/>
  <c r="F100" i="2" s="1"/>
  <c r="F124" i="2" s="1"/>
  <c r="H96" i="2"/>
  <c r="G96" i="2"/>
  <c r="F96" i="2"/>
  <c r="I95" i="2"/>
  <c r="I94" i="2"/>
  <c r="H89" i="2"/>
  <c r="G89" i="2"/>
  <c r="H88" i="2"/>
  <c r="G88" i="2"/>
  <c r="F89" i="2"/>
  <c r="H84" i="2"/>
  <c r="G84" i="2"/>
  <c r="F84" i="2"/>
  <c r="I83" i="2"/>
  <c r="I82" i="2"/>
  <c r="H81" i="2"/>
  <c r="G81" i="2"/>
  <c r="F81" i="2"/>
  <c r="I80" i="2"/>
  <c r="I79" i="2"/>
  <c r="H78" i="2"/>
  <c r="G78" i="2"/>
  <c r="F78" i="2"/>
  <c r="I77" i="2"/>
  <c r="I76" i="2"/>
  <c r="I78" i="2" s="1"/>
  <c r="H75" i="2"/>
  <c r="G75" i="2"/>
  <c r="F75" i="2"/>
  <c r="I74" i="2"/>
  <c r="I73" i="2"/>
  <c r="H72" i="2"/>
  <c r="G72" i="2"/>
  <c r="F72" i="2"/>
  <c r="I71" i="2"/>
  <c r="I70" i="2"/>
  <c r="F39" i="1"/>
  <c r="H38" i="1"/>
  <c r="G38" i="1"/>
  <c r="G53" i="1" s="1"/>
  <c r="F38" i="1"/>
  <c r="F53" i="1"/>
  <c r="H37" i="1"/>
  <c r="H52" i="1" s="1"/>
  <c r="G37" i="1"/>
  <c r="F37" i="1"/>
  <c r="F52" i="1"/>
  <c r="F13" i="1"/>
  <c r="G52" i="1"/>
  <c r="G51" i="1"/>
  <c r="H50" i="1"/>
  <c r="G50" i="1"/>
  <c r="F50" i="1"/>
  <c r="H49" i="1"/>
  <c r="G49" i="1"/>
  <c r="F49" i="1"/>
  <c r="H45" i="1"/>
  <c r="G45" i="1"/>
  <c r="F45" i="1"/>
  <c r="I45" i="1" s="1"/>
  <c r="I44" i="1"/>
  <c r="I43" i="1"/>
  <c r="I27" i="1"/>
  <c r="I26" i="1"/>
  <c r="I25" i="1"/>
  <c r="I28" i="1"/>
  <c r="H29" i="1"/>
  <c r="H30" i="1" s="1"/>
  <c r="G29" i="1"/>
  <c r="H28" i="1"/>
  <c r="G28" i="1"/>
  <c r="F29" i="1"/>
  <c r="F28" i="1"/>
  <c r="H27" i="1"/>
  <c r="G27" i="1"/>
  <c r="F27" i="1"/>
  <c r="G30" i="1"/>
  <c r="H119" i="2"/>
  <c r="H122" i="2" s="1"/>
  <c r="G119" i="2"/>
  <c r="G120" i="2" s="1"/>
  <c r="F119" i="2"/>
  <c r="H118" i="2"/>
  <c r="H121" i="2" s="1"/>
  <c r="G118" i="2"/>
  <c r="G121" i="2" s="1"/>
  <c r="F118" i="2"/>
  <c r="F121" i="2" s="1"/>
  <c r="H117" i="2"/>
  <c r="G117" i="2"/>
  <c r="F117" i="2"/>
  <c r="I116" i="2"/>
  <c r="I115" i="2"/>
  <c r="I114" i="2"/>
  <c r="H114" i="2"/>
  <c r="G114" i="2"/>
  <c r="F114" i="2"/>
  <c r="I113" i="2"/>
  <c r="I112" i="2"/>
  <c r="H87" i="2"/>
  <c r="G87" i="2"/>
  <c r="F87" i="2"/>
  <c r="I86" i="2"/>
  <c r="I85" i="2"/>
  <c r="H69" i="2"/>
  <c r="G69" i="2"/>
  <c r="F69" i="2"/>
  <c r="I68" i="2"/>
  <c r="I67" i="2"/>
  <c r="H66" i="2"/>
  <c r="G66" i="2"/>
  <c r="I64" i="2"/>
  <c r="H63" i="2"/>
  <c r="G63" i="2"/>
  <c r="F63" i="2"/>
  <c r="I62" i="2"/>
  <c r="I61" i="2"/>
  <c r="H60" i="2"/>
  <c r="G60" i="2"/>
  <c r="F60" i="2"/>
  <c r="I59" i="2"/>
  <c r="I58" i="2"/>
  <c r="H53" i="2"/>
  <c r="G53" i="2"/>
  <c r="F53" i="2"/>
  <c r="H52" i="2"/>
  <c r="G52" i="2"/>
  <c r="F52" i="2"/>
  <c r="H51" i="2"/>
  <c r="G51" i="2"/>
  <c r="F51" i="2"/>
  <c r="I50" i="2"/>
  <c r="I49" i="2"/>
  <c r="H48" i="2"/>
  <c r="G48" i="2"/>
  <c r="F48" i="2"/>
  <c r="I47" i="2"/>
  <c r="I46" i="2"/>
  <c r="I48" i="2" s="1"/>
  <c r="H45" i="2"/>
  <c r="G45" i="2"/>
  <c r="F45" i="2"/>
  <c r="I44" i="2"/>
  <c r="I43" i="2"/>
  <c r="H42" i="2"/>
  <c r="G42" i="2"/>
  <c r="F42" i="2"/>
  <c r="I41" i="2"/>
  <c r="I40" i="2"/>
  <c r="H39" i="2"/>
  <c r="G39" i="2"/>
  <c r="F39" i="2"/>
  <c r="I38" i="2"/>
  <c r="I37" i="2"/>
  <c r="H36" i="2"/>
  <c r="G36" i="2"/>
  <c r="F36" i="2"/>
  <c r="I35" i="2"/>
  <c r="I34" i="2"/>
  <c r="F32" i="2"/>
  <c r="F31" i="2"/>
  <c r="H30" i="2"/>
  <c r="G30" i="2"/>
  <c r="F30" i="2"/>
  <c r="I29" i="2"/>
  <c r="I28" i="2"/>
  <c r="H27" i="2"/>
  <c r="G27" i="2"/>
  <c r="F27" i="2"/>
  <c r="I26" i="2"/>
  <c r="I25" i="2"/>
  <c r="H24" i="2"/>
  <c r="F23" i="2"/>
  <c r="H21" i="2"/>
  <c r="G21" i="2"/>
  <c r="F21" i="2"/>
  <c r="I20" i="2"/>
  <c r="I19" i="2"/>
  <c r="H18" i="2"/>
  <c r="G18" i="2"/>
  <c r="F18" i="2"/>
  <c r="I17" i="2"/>
  <c r="I16" i="2"/>
  <c r="H15" i="2"/>
  <c r="G15" i="2"/>
  <c r="F15" i="2"/>
  <c r="I14" i="2"/>
  <c r="I13" i="2"/>
  <c r="H12" i="2"/>
  <c r="G12" i="2"/>
  <c r="F12" i="2"/>
  <c r="I11" i="2"/>
  <c r="I10" i="2"/>
  <c r="H9" i="2"/>
  <c r="G9" i="2"/>
  <c r="F9" i="2"/>
  <c r="I8" i="2"/>
  <c r="I7" i="2"/>
  <c r="H48" i="1"/>
  <c r="G48" i="1"/>
  <c r="F48" i="1"/>
  <c r="I47" i="1"/>
  <c r="I46" i="1"/>
  <c r="H42" i="1"/>
  <c r="G42" i="1"/>
  <c r="F42" i="1"/>
  <c r="I41" i="1"/>
  <c r="I40" i="1"/>
  <c r="H53" i="1"/>
  <c r="H36" i="1"/>
  <c r="G36" i="1"/>
  <c r="F36" i="1"/>
  <c r="I35" i="1"/>
  <c r="I34" i="1"/>
  <c r="H33" i="1"/>
  <c r="G33" i="1"/>
  <c r="F33" i="1"/>
  <c r="I32" i="1"/>
  <c r="I31" i="1"/>
  <c r="G24" i="1"/>
  <c r="H23" i="1"/>
  <c r="F23" i="1"/>
  <c r="H22" i="1"/>
  <c r="F22" i="1"/>
  <c r="F24" i="1" s="1"/>
  <c r="H21" i="1"/>
  <c r="G21" i="1"/>
  <c r="F21" i="1"/>
  <c r="I20" i="1"/>
  <c r="I19" i="1"/>
  <c r="H18" i="1"/>
  <c r="G18" i="1"/>
  <c r="F18" i="1"/>
  <c r="I18" i="1" s="1"/>
  <c r="I17" i="1"/>
  <c r="I16" i="1"/>
  <c r="F14" i="1"/>
  <c r="F12" i="1"/>
  <c r="I12" i="1" s="1"/>
  <c r="I11" i="1"/>
  <c r="I10" i="1"/>
  <c r="F9" i="1"/>
  <c r="I9" i="1" s="1"/>
  <c r="I8" i="1"/>
  <c r="I7" i="1"/>
  <c r="H93" i="2" l="1"/>
  <c r="G93" i="2"/>
  <c r="I101" i="2"/>
  <c r="I117" i="2"/>
  <c r="H120" i="2"/>
  <c r="I119" i="2"/>
  <c r="H108" i="2"/>
  <c r="I110" i="2"/>
  <c r="I105" i="2"/>
  <c r="H102" i="2"/>
  <c r="H99" i="2"/>
  <c r="I98" i="2"/>
  <c r="I96" i="2"/>
  <c r="G102" i="2"/>
  <c r="I100" i="2"/>
  <c r="I102" i="2" s="1"/>
  <c r="I87" i="2"/>
  <c r="I81" i="2"/>
  <c r="I84" i="2"/>
  <c r="I72" i="2"/>
  <c r="I75" i="2"/>
  <c r="I69" i="2"/>
  <c r="I63" i="2"/>
  <c r="I60" i="2"/>
  <c r="F66" i="2"/>
  <c r="F88" i="2"/>
  <c r="I88" i="2" s="1"/>
  <c r="I42" i="2"/>
  <c r="I36" i="2"/>
  <c r="I51" i="2"/>
  <c r="I45" i="2"/>
  <c r="I39" i="2"/>
  <c r="F54" i="2"/>
  <c r="H33" i="2"/>
  <c r="I32" i="2"/>
  <c r="I30" i="2"/>
  <c r="I27" i="2"/>
  <c r="H56" i="2"/>
  <c r="H125" i="2" s="1"/>
  <c r="G56" i="2"/>
  <c r="H55" i="2"/>
  <c r="G55" i="2"/>
  <c r="G124" i="2" s="1"/>
  <c r="I12" i="2"/>
  <c r="I21" i="2"/>
  <c r="I15" i="2"/>
  <c r="I9" i="2"/>
  <c r="I18" i="2"/>
  <c r="F24" i="2"/>
  <c r="I107" i="2"/>
  <c r="F108" i="2"/>
  <c r="F109" i="2"/>
  <c r="G109" i="2"/>
  <c r="G111" i="2" s="1"/>
  <c r="H109" i="2"/>
  <c r="H111" i="2" s="1"/>
  <c r="I106" i="2"/>
  <c r="F102" i="2"/>
  <c r="F99" i="2"/>
  <c r="G99" i="2"/>
  <c r="I97" i="2"/>
  <c r="H90" i="2"/>
  <c r="I89" i="2"/>
  <c r="G90" i="2"/>
  <c r="I92" i="2"/>
  <c r="I53" i="2"/>
  <c r="G54" i="2"/>
  <c r="H54" i="2"/>
  <c r="G39" i="1"/>
  <c r="I52" i="1"/>
  <c r="I37" i="1"/>
  <c r="I33" i="1"/>
  <c r="H39" i="1"/>
  <c r="I36" i="1"/>
  <c r="I38" i="1"/>
  <c r="H51" i="1"/>
  <c r="I49" i="1"/>
  <c r="F51" i="1"/>
  <c r="I48" i="1"/>
  <c r="I42" i="1"/>
  <c r="I50" i="1"/>
  <c r="I29" i="1"/>
  <c r="F30" i="1"/>
  <c r="I30" i="1"/>
  <c r="I21" i="1"/>
  <c r="I23" i="1"/>
  <c r="H24" i="1"/>
  <c r="I24" i="1"/>
  <c r="F15" i="1"/>
  <c r="I15" i="1" s="1"/>
  <c r="I13" i="1"/>
  <c r="F123" i="2"/>
  <c r="I121" i="2"/>
  <c r="G54" i="1"/>
  <c r="H123" i="2"/>
  <c r="I22" i="1"/>
  <c r="I23" i="2"/>
  <c r="I24" i="2" s="1"/>
  <c r="I52" i="2"/>
  <c r="I65" i="2"/>
  <c r="I66" i="2" s="1"/>
  <c r="I118" i="2"/>
  <c r="I120" i="2" s="1"/>
  <c r="F122" i="2"/>
  <c r="I31" i="2"/>
  <c r="G122" i="2"/>
  <c r="G123" i="2" s="1"/>
  <c r="I14" i="1"/>
  <c r="F56" i="2"/>
  <c r="F33" i="2"/>
  <c r="F120" i="2"/>
  <c r="I99" i="2" l="1"/>
  <c r="G125" i="2"/>
  <c r="G126" i="2" s="1"/>
  <c r="H124" i="2"/>
  <c r="H126" i="2" s="1"/>
  <c r="F90" i="2"/>
  <c r="I33" i="2"/>
  <c r="H57" i="2"/>
  <c r="G57" i="2"/>
  <c r="I55" i="2"/>
  <c r="I108" i="2"/>
  <c r="F111" i="2"/>
  <c r="I109" i="2"/>
  <c r="I111" i="2" s="1"/>
  <c r="I90" i="2"/>
  <c r="I54" i="2"/>
  <c r="I39" i="1"/>
  <c r="I53" i="1"/>
  <c r="I51" i="1"/>
  <c r="H54" i="1"/>
  <c r="F54" i="1"/>
  <c r="I122" i="2"/>
  <c r="I123" i="2" s="1"/>
  <c r="I56" i="2"/>
  <c r="F57" i="2"/>
  <c r="I125" i="2" l="1"/>
  <c r="I91" i="2"/>
  <c r="I93" i="2" s="1"/>
  <c r="I124" i="2"/>
  <c r="F93" i="2"/>
  <c r="I57" i="2"/>
  <c r="I54" i="1"/>
  <c r="I126" i="2" l="1"/>
  <c r="F126" i="2"/>
</calcChain>
</file>

<file path=xl/sharedStrings.xml><?xml version="1.0" encoding="utf-8"?>
<sst xmlns="http://schemas.openxmlformats.org/spreadsheetml/2006/main" count="268" uniqueCount="71">
  <si>
    <t>기타예금이자수입</t>
  </si>
  <si>
    <t>(단위 : 원)</t>
  </si>
  <si>
    <t>예비비 및 기타</t>
  </si>
  <si>
    <t>수용비 및 수수료</t>
  </si>
  <si>
    <t>퇴직금 및 퇴직적립금</t>
  </si>
  <si>
    <t>전년도이월금(후원금)</t>
  </si>
  <si>
    <t>전년도이월금</t>
  </si>
  <si>
    <t>기타잡수입</t>
  </si>
  <si>
    <t>지정후원금</t>
  </si>
  <si>
    <t>국고보조금</t>
  </si>
  <si>
    <t>업무추진비</t>
  </si>
  <si>
    <t>기타운영비</t>
  </si>
  <si>
    <t>후원금수입</t>
  </si>
  <si>
    <t>공공요금</t>
  </si>
  <si>
    <t>시도보조금</t>
  </si>
  <si>
    <t>시설부담</t>
  </si>
  <si>
    <t>정부보조</t>
  </si>
  <si>
    <t>보조금수입</t>
  </si>
  <si>
    <t>제세공과금</t>
  </si>
  <si>
    <t>기관운영비</t>
  </si>
  <si>
    <t>비지정후원금</t>
  </si>
  <si>
    <t>기타후생경비</t>
  </si>
  <si>
    <t>사회보험부담금</t>
  </si>
  <si>
    <t xml:space="preserve">반환금 </t>
  </si>
  <si>
    <t>세  입  결  산  서</t>
  </si>
  <si>
    <t>세  출  결  산  서</t>
  </si>
  <si>
    <t>사무비</t>
  </si>
  <si>
    <t>계</t>
  </si>
  <si>
    <t>보조금</t>
  </si>
  <si>
    <t>과목</t>
  </si>
  <si>
    <t>구분</t>
  </si>
  <si>
    <t>예산</t>
  </si>
  <si>
    <t>증감</t>
  </si>
  <si>
    <t>후원금</t>
  </si>
  <si>
    <t>사업비</t>
  </si>
  <si>
    <t>이월금</t>
  </si>
  <si>
    <t>소계</t>
  </si>
  <si>
    <t>항</t>
  </si>
  <si>
    <t>총합계</t>
  </si>
  <si>
    <t>여비</t>
  </si>
  <si>
    <t>결산</t>
  </si>
  <si>
    <t>인건비</t>
  </si>
  <si>
    <t>차량비</t>
  </si>
  <si>
    <t>운영비</t>
  </si>
  <si>
    <t>관</t>
  </si>
  <si>
    <t>회의비</t>
  </si>
  <si>
    <t>총계</t>
  </si>
  <si>
    <t>급여</t>
  </si>
  <si>
    <t>제수당</t>
  </si>
  <si>
    <t>목</t>
  </si>
  <si>
    <t>예비비</t>
  </si>
  <si>
    <t>잡수입</t>
  </si>
  <si>
    <t>전입금</t>
  </si>
  <si>
    <t>추경</t>
  </si>
  <si>
    <t>법인전입금</t>
    <phoneticPr fontId="6" type="noConversion"/>
  </si>
  <si>
    <t>불용물품매각대</t>
    <phoneticPr fontId="6" type="noConversion"/>
  </si>
  <si>
    <t>상담사업</t>
    <phoneticPr fontId="6" type="noConversion"/>
  </si>
  <si>
    <t>홍보사업</t>
    <phoneticPr fontId="6" type="noConversion"/>
  </si>
  <si>
    <t>예방교육사업</t>
    <phoneticPr fontId="6" type="noConversion"/>
  </si>
  <si>
    <t>역량강화사업</t>
    <phoneticPr fontId="6" type="noConversion"/>
  </si>
  <si>
    <t>대외협력사업</t>
    <phoneticPr fontId="6" type="noConversion"/>
  </si>
  <si>
    <t>종사자마음건강</t>
    <phoneticPr fontId="6" type="noConversion"/>
  </si>
  <si>
    <t>후원사업</t>
    <phoneticPr fontId="6" type="noConversion"/>
  </si>
  <si>
    <t>위기노인발굴사업</t>
    <phoneticPr fontId="6" type="noConversion"/>
  </si>
  <si>
    <t>모니터링사업</t>
    <phoneticPr fontId="6" type="noConversion"/>
  </si>
  <si>
    <t>공동모금회지정기탁
[희망Dream,나비새김]</t>
    <phoneticPr fontId="6" type="noConversion"/>
  </si>
  <si>
    <t>재산조성비</t>
    <phoneticPr fontId="6" type="noConversion"/>
  </si>
  <si>
    <t>시설비</t>
    <phoneticPr fontId="6" type="noConversion"/>
  </si>
  <si>
    <t>자산취득비</t>
    <phoneticPr fontId="6" type="noConversion"/>
  </si>
  <si>
    <t>잡지출</t>
    <phoneticPr fontId="6" type="noConversion"/>
  </si>
  <si>
    <t>예비비 및
기타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</si>
</sst>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9" x14ac:knownFonts="1">
    <font>
      <sz val="11"/>
      <color rgb="FF000000"/>
      <name val="맑은 고딕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3" fillId="0" borderId="0" xfId="0" applyNumberFormat="1" applyFont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3" fillId="0" borderId="0" xfId="0" applyNumberFormat="1" applyFont="1">
      <alignment vertical="center"/>
    </xf>
    <xf numFmtId="0" fontId="3" fillId="0" borderId="0" xfId="0" applyNumberFormat="1" applyFont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right" vertical="center" wrapText="1"/>
    </xf>
    <xf numFmtId="176" fontId="3" fillId="3" borderId="2" xfId="0" applyNumberFormat="1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20" xfId="0" applyNumberFormat="1" applyFont="1" applyFill="1" applyBorder="1" applyAlignment="1" applyProtection="1">
      <alignment horizontal="center" vertical="center" wrapText="1"/>
    </xf>
    <xf numFmtId="0" fontId="3" fillId="0" borderId="21" xfId="0" applyNumberFormat="1" applyFont="1" applyFill="1" applyBorder="1" applyAlignment="1" applyProtection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right" vertical="center" wrapText="1"/>
    </xf>
    <xf numFmtId="176" fontId="3" fillId="4" borderId="2" xfId="0" applyNumberFormat="1" applyFont="1" applyFill="1" applyBorder="1" applyAlignment="1">
      <alignment horizontal="right" vertical="center" wrapText="1"/>
    </xf>
    <xf numFmtId="0" fontId="3" fillId="4" borderId="13" xfId="0" applyNumberFormat="1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13" xfId="1" applyFont="1" applyFill="1" applyBorder="1" applyAlignment="1">
      <alignment horizontal="center" vertical="center" wrapText="1"/>
    </xf>
    <xf numFmtId="0" fontId="8" fillId="4" borderId="14" xfId="1" applyFont="1" applyFill="1" applyBorder="1" applyAlignment="1">
      <alignment horizontal="center" vertical="center" wrapText="1"/>
    </xf>
    <xf numFmtId="176" fontId="4" fillId="5" borderId="2" xfId="0" applyNumberFormat="1" applyFont="1" applyFill="1" applyBorder="1" applyAlignment="1">
      <alignment horizontal="right" vertical="center" wrapText="1"/>
    </xf>
    <xf numFmtId="0" fontId="2" fillId="0" borderId="0" xfId="0" applyNumberFormat="1" applyFont="1">
      <alignment vertical="center"/>
    </xf>
  </cellXfs>
  <cellStyles count="7">
    <cellStyle name="쉼표 [0] 2" xfId="2"/>
    <cellStyle name="쉼표 [0] 3" xfId="5"/>
    <cellStyle name="쉼표 [0] 4" xfId="3"/>
    <cellStyle name="쉼표 [0] 5" xfId="6"/>
    <cellStyle name="표준" xfId="0" builtinId="0"/>
    <cellStyle name="표준 2" xfId="4"/>
    <cellStyle name="표준 3" xfId="1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9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8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54"/>
  <sheetViews>
    <sheetView topLeftCell="A37" zoomScale="110" zoomScaleNormal="110" zoomScaleSheetLayoutView="75" workbookViewId="0">
      <selection activeCell="F43" sqref="F43"/>
    </sheetView>
  </sheetViews>
  <sheetFormatPr defaultColWidth="9" defaultRowHeight="16.5" x14ac:dyDescent="0.3"/>
  <cols>
    <col min="1" max="1" width="2.75" style="2" customWidth="1"/>
    <col min="2" max="2" width="10.875" style="2" customWidth="1"/>
    <col min="3" max="3" width="10.625" style="2" customWidth="1"/>
    <col min="4" max="4" width="17.625" style="2" customWidth="1"/>
    <col min="6" max="6" width="13.125" style="2" customWidth="1"/>
    <col min="7" max="7" width="11.75" style="2" customWidth="1"/>
    <col min="8" max="8" width="12.375" style="2" customWidth="1"/>
    <col min="9" max="9" width="13.125" style="2" customWidth="1"/>
  </cols>
  <sheetData>
    <row r="2" spans="2:9" ht="23.25" customHeight="1" x14ac:dyDescent="0.3">
      <c r="B2" s="38" t="s">
        <v>24</v>
      </c>
      <c r="C2" s="38"/>
      <c r="D2" s="38"/>
      <c r="E2" s="38"/>
      <c r="F2" s="38"/>
      <c r="G2" s="38"/>
      <c r="H2" s="38"/>
      <c r="I2" s="38"/>
    </row>
    <row r="4" spans="2:9" x14ac:dyDescent="0.3">
      <c r="B4" s="3"/>
      <c r="C4" s="3"/>
      <c r="D4" s="3"/>
      <c r="E4" s="3"/>
      <c r="F4" s="3"/>
      <c r="G4" s="3"/>
      <c r="H4" s="3"/>
      <c r="I4" s="4" t="s">
        <v>1</v>
      </c>
    </row>
    <row r="5" spans="2:9" ht="17.850000000000001" customHeight="1" x14ac:dyDescent="0.3">
      <c r="B5" s="48" t="s">
        <v>29</v>
      </c>
      <c r="C5" s="49"/>
      <c r="D5" s="49"/>
      <c r="E5" s="46" t="s">
        <v>30</v>
      </c>
      <c r="F5" s="46" t="s">
        <v>16</v>
      </c>
      <c r="G5" s="46" t="s">
        <v>15</v>
      </c>
      <c r="H5" s="46" t="s">
        <v>33</v>
      </c>
      <c r="I5" s="46" t="s">
        <v>27</v>
      </c>
    </row>
    <row r="6" spans="2:9" ht="17.850000000000001" customHeight="1" x14ac:dyDescent="0.3">
      <c r="B6" s="29" t="s">
        <v>44</v>
      </c>
      <c r="C6" s="29" t="s">
        <v>37</v>
      </c>
      <c r="D6" s="5" t="s">
        <v>49</v>
      </c>
      <c r="E6" s="47"/>
      <c r="F6" s="47"/>
      <c r="G6" s="47"/>
      <c r="H6" s="47"/>
      <c r="I6" s="47"/>
    </row>
    <row r="7" spans="2:9" ht="17.850000000000001" customHeight="1" x14ac:dyDescent="0.3">
      <c r="B7" s="45" t="s">
        <v>17</v>
      </c>
      <c r="C7" s="45" t="s">
        <v>17</v>
      </c>
      <c r="D7" s="39" t="s">
        <v>9</v>
      </c>
      <c r="E7" s="6" t="s">
        <v>31</v>
      </c>
      <c r="F7" s="7">
        <v>255280000</v>
      </c>
      <c r="G7" s="7">
        <v>0</v>
      </c>
      <c r="H7" s="7">
        <v>0</v>
      </c>
      <c r="I7" s="7">
        <f>F7+G7+H7</f>
        <v>255280000</v>
      </c>
    </row>
    <row r="8" spans="2:9" ht="17.850000000000001" customHeight="1" x14ac:dyDescent="0.3">
      <c r="B8" s="45"/>
      <c r="C8" s="45"/>
      <c r="D8" s="40"/>
      <c r="E8" s="5" t="s">
        <v>40</v>
      </c>
      <c r="F8" s="7">
        <v>255280000</v>
      </c>
      <c r="G8" s="8">
        <v>0</v>
      </c>
      <c r="H8" s="8">
        <v>0</v>
      </c>
      <c r="I8" s="7">
        <f t="shared" ref="I8:I54" si="0">F8+G8+H8</f>
        <v>255280000</v>
      </c>
    </row>
    <row r="9" spans="2:9" ht="17.850000000000001" customHeight="1" x14ac:dyDescent="0.3">
      <c r="B9" s="45"/>
      <c r="C9" s="45"/>
      <c r="D9" s="41"/>
      <c r="E9" s="5" t="s">
        <v>32</v>
      </c>
      <c r="F9" s="8">
        <f>F7-F8</f>
        <v>0</v>
      </c>
      <c r="G9" s="8">
        <v>0</v>
      </c>
      <c r="H9" s="8">
        <v>0</v>
      </c>
      <c r="I9" s="7">
        <f t="shared" si="0"/>
        <v>0</v>
      </c>
    </row>
    <row r="10" spans="2:9" ht="17.850000000000001" customHeight="1" x14ac:dyDescent="0.3">
      <c r="B10" s="45"/>
      <c r="C10" s="45"/>
      <c r="D10" s="39" t="s">
        <v>14</v>
      </c>
      <c r="E10" s="6" t="s">
        <v>31</v>
      </c>
      <c r="F10" s="8">
        <v>411420000</v>
      </c>
      <c r="G10" s="8">
        <v>0</v>
      </c>
      <c r="H10" s="8">
        <v>0</v>
      </c>
      <c r="I10" s="7">
        <f t="shared" si="0"/>
        <v>411420000</v>
      </c>
    </row>
    <row r="11" spans="2:9" ht="17.850000000000001" customHeight="1" x14ac:dyDescent="0.3">
      <c r="B11" s="45"/>
      <c r="C11" s="45"/>
      <c r="D11" s="40"/>
      <c r="E11" s="5" t="s">
        <v>40</v>
      </c>
      <c r="F11" s="8">
        <v>411420000</v>
      </c>
      <c r="G11" s="8">
        <v>0</v>
      </c>
      <c r="H11" s="8">
        <v>0</v>
      </c>
      <c r="I11" s="7">
        <f t="shared" si="0"/>
        <v>411420000</v>
      </c>
    </row>
    <row r="12" spans="2:9" ht="17.850000000000001" customHeight="1" x14ac:dyDescent="0.3">
      <c r="B12" s="45"/>
      <c r="C12" s="45"/>
      <c r="D12" s="41"/>
      <c r="E12" s="5" t="s">
        <v>32</v>
      </c>
      <c r="F12" s="8">
        <f>F10-F11</f>
        <v>0</v>
      </c>
      <c r="G12" s="8">
        <v>0</v>
      </c>
      <c r="H12" s="8">
        <v>0</v>
      </c>
      <c r="I12" s="7">
        <f t="shared" si="0"/>
        <v>0</v>
      </c>
    </row>
    <row r="13" spans="2:9" ht="17.850000000000001" customHeight="1" x14ac:dyDescent="0.3">
      <c r="B13" s="45"/>
      <c r="C13" s="45"/>
      <c r="D13" s="79" t="s">
        <v>46</v>
      </c>
      <c r="E13" s="80" t="s">
        <v>31</v>
      </c>
      <c r="F13" s="81">
        <f>F7+F10</f>
        <v>666700000</v>
      </c>
      <c r="G13" s="81">
        <v>0</v>
      </c>
      <c r="H13" s="81">
        <v>0</v>
      </c>
      <c r="I13" s="82">
        <f t="shared" si="0"/>
        <v>666700000</v>
      </c>
    </row>
    <row r="14" spans="2:9" ht="17.850000000000001" customHeight="1" x14ac:dyDescent="0.3">
      <c r="B14" s="45"/>
      <c r="C14" s="45"/>
      <c r="D14" s="83"/>
      <c r="E14" s="80" t="s">
        <v>40</v>
      </c>
      <c r="F14" s="81">
        <f>F8+F11</f>
        <v>666700000</v>
      </c>
      <c r="G14" s="81">
        <v>0</v>
      </c>
      <c r="H14" s="81">
        <v>0</v>
      </c>
      <c r="I14" s="82">
        <f t="shared" si="0"/>
        <v>666700000</v>
      </c>
    </row>
    <row r="15" spans="2:9" ht="17.850000000000001" customHeight="1" x14ac:dyDescent="0.3">
      <c r="B15" s="45"/>
      <c r="C15" s="45"/>
      <c r="D15" s="84"/>
      <c r="E15" s="80" t="s">
        <v>32</v>
      </c>
      <c r="F15" s="81">
        <f>F13-F14</f>
        <v>0</v>
      </c>
      <c r="G15" s="81">
        <v>0</v>
      </c>
      <c r="H15" s="81">
        <v>0</v>
      </c>
      <c r="I15" s="82">
        <f t="shared" si="0"/>
        <v>0</v>
      </c>
    </row>
    <row r="16" spans="2:9" ht="17.850000000000001" customHeight="1" x14ac:dyDescent="0.3">
      <c r="B16" s="45" t="s">
        <v>12</v>
      </c>
      <c r="C16" s="45" t="s">
        <v>12</v>
      </c>
      <c r="D16" s="39" t="s">
        <v>8</v>
      </c>
      <c r="E16" s="6" t="s">
        <v>31</v>
      </c>
      <c r="F16" s="8">
        <v>0</v>
      </c>
      <c r="G16" s="8">
        <v>0</v>
      </c>
      <c r="H16" s="8">
        <v>39212700</v>
      </c>
      <c r="I16" s="7">
        <f t="shared" si="0"/>
        <v>39212700</v>
      </c>
    </row>
    <row r="17" spans="1:9" ht="17.850000000000001" customHeight="1" x14ac:dyDescent="0.3">
      <c r="B17" s="45"/>
      <c r="C17" s="45"/>
      <c r="D17" s="40"/>
      <c r="E17" s="5" t="s">
        <v>40</v>
      </c>
      <c r="F17" s="8">
        <v>0</v>
      </c>
      <c r="G17" s="8">
        <v>0</v>
      </c>
      <c r="H17" s="8">
        <v>39212480</v>
      </c>
      <c r="I17" s="7">
        <f t="shared" si="0"/>
        <v>39212480</v>
      </c>
    </row>
    <row r="18" spans="1:9" ht="17.850000000000001" customHeight="1" x14ac:dyDescent="0.3">
      <c r="B18" s="45"/>
      <c r="C18" s="45"/>
      <c r="D18" s="41"/>
      <c r="E18" s="5" t="s">
        <v>32</v>
      </c>
      <c r="F18" s="8">
        <f>F16-F17</f>
        <v>0</v>
      </c>
      <c r="G18" s="8">
        <f t="shared" ref="G18:H18" si="1">G16-G17</f>
        <v>0</v>
      </c>
      <c r="H18" s="8">
        <f t="shared" si="1"/>
        <v>220</v>
      </c>
      <c r="I18" s="7">
        <f t="shared" si="0"/>
        <v>220</v>
      </c>
    </row>
    <row r="19" spans="1:9" ht="17.850000000000001" customHeight="1" x14ac:dyDescent="0.3">
      <c r="B19" s="45"/>
      <c r="C19" s="45"/>
      <c r="D19" s="39" t="s">
        <v>20</v>
      </c>
      <c r="E19" s="6" t="s">
        <v>31</v>
      </c>
      <c r="F19" s="8">
        <v>0</v>
      </c>
      <c r="G19" s="8">
        <v>0</v>
      </c>
      <c r="H19" s="8">
        <v>26127760</v>
      </c>
      <c r="I19" s="7">
        <f t="shared" si="0"/>
        <v>26127760</v>
      </c>
    </row>
    <row r="20" spans="1:9" ht="17.850000000000001" customHeight="1" x14ac:dyDescent="0.3">
      <c r="B20" s="45"/>
      <c r="C20" s="45"/>
      <c r="D20" s="40"/>
      <c r="E20" s="5" t="s">
        <v>40</v>
      </c>
      <c r="F20" s="8">
        <v>0</v>
      </c>
      <c r="G20" s="8">
        <v>0</v>
      </c>
      <c r="H20" s="8">
        <v>25536774</v>
      </c>
      <c r="I20" s="7">
        <f t="shared" si="0"/>
        <v>25536774</v>
      </c>
    </row>
    <row r="21" spans="1:9" ht="17.850000000000001" customHeight="1" x14ac:dyDescent="0.3">
      <c r="B21" s="45"/>
      <c r="C21" s="45"/>
      <c r="D21" s="41"/>
      <c r="E21" s="5" t="s">
        <v>32</v>
      </c>
      <c r="F21" s="8">
        <f>F19-F20</f>
        <v>0</v>
      </c>
      <c r="G21" s="8">
        <f t="shared" ref="G21:H21" si="2">G19-G20</f>
        <v>0</v>
      </c>
      <c r="H21" s="8">
        <f t="shared" si="2"/>
        <v>590986</v>
      </c>
      <c r="I21" s="7">
        <f t="shared" si="0"/>
        <v>590986</v>
      </c>
    </row>
    <row r="22" spans="1:9" ht="17.850000000000001" customHeight="1" x14ac:dyDescent="0.3">
      <c r="B22" s="45"/>
      <c r="C22" s="45"/>
      <c r="D22" s="79" t="s">
        <v>46</v>
      </c>
      <c r="E22" s="80" t="s">
        <v>31</v>
      </c>
      <c r="F22" s="81">
        <f>F16+F19</f>
        <v>0</v>
      </c>
      <c r="G22" s="81">
        <v>0</v>
      </c>
      <c r="H22" s="81">
        <f>H16+H19</f>
        <v>65340460</v>
      </c>
      <c r="I22" s="82">
        <f t="shared" si="0"/>
        <v>65340460</v>
      </c>
    </row>
    <row r="23" spans="1:9" ht="17.850000000000001" customHeight="1" x14ac:dyDescent="0.3">
      <c r="B23" s="45"/>
      <c r="C23" s="45"/>
      <c r="D23" s="83"/>
      <c r="E23" s="80" t="s">
        <v>40</v>
      </c>
      <c r="F23" s="81">
        <f>F17+F20</f>
        <v>0</v>
      </c>
      <c r="G23" s="81">
        <v>0</v>
      </c>
      <c r="H23" s="81">
        <f>H17+H20</f>
        <v>64749254</v>
      </c>
      <c r="I23" s="82">
        <f t="shared" si="0"/>
        <v>64749254</v>
      </c>
    </row>
    <row r="24" spans="1:9" ht="17.850000000000001" customHeight="1" x14ac:dyDescent="0.3">
      <c r="B24" s="45"/>
      <c r="C24" s="45"/>
      <c r="D24" s="84"/>
      <c r="E24" s="80" t="s">
        <v>32</v>
      </c>
      <c r="F24" s="81">
        <f>F22-F23</f>
        <v>0</v>
      </c>
      <c r="G24" s="81">
        <f t="shared" ref="G24:H24" si="3">G22-G23</f>
        <v>0</v>
      </c>
      <c r="H24" s="81">
        <f t="shared" si="3"/>
        <v>591206</v>
      </c>
      <c r="I24" s="82">
        <f t="shared" si="0"/>
        <v>591206</v>
      </c>
    </row>
    <row r="25" spans="1:9" s="1" customFormat="1" ht="17.850000000000001" customHeight="1" x14ac:dyDescent="0.3">
      <c r="A25" s="13"/>
      <c r="B25" s="78" t="s">
        <v>52</v>
      </c>
      <c r="C25" s="78" t="s">
        <v>52</v>
      </c>
      <c r="D25" s="76" t="s">
        <v>54</v>
      </c>
      <c r="E25" s="73" t="s">
        <v>53</v>
      </c>
      <c r="F25" s="74">
        <v>0</v>
      </c>
      <c r="G25" s="74">
        <v>2500000</v>
      </c>
      <c r="H25" s="74">
        <v>0</v>
      </c>
      <c r="I25" s="17">
        <f t="shared" si="0"/>
        <v>2500000</v>
      </c>
    </row>
    <row r="26" spans="1:9" s="1" customFormat="1" ht="17.850000000000001" customHeight="1" x14ac:dyDescent="0.3">
      <c r="A26" s="13"/>
      <c r="B26" s="78"/>
      <c r="C26" s="78"/>
      <c r="D26" s="77"/>
      <c r="E26" s="73" t="s">
        <v>40</v>
      </c>
      <c r="F26" s="74">
        <v>0</v>
      </c>
      <c r="G26" s="74">
        <v>2500000</v>
      </c>
      <c r="H26" s="74">
        <v>0</v>
      </c>
      <c r="I26" s="17">
        <f t="shared" si="0"/>
        <v>2500000</v>
      </c>
    </row>
    <row r="27" spans="1:9" s="1" customFormat="1" ht="17.850000000000001" customHeight="1" x14ac:dyDescent="0.3">
      <c r="A27" s="13"/>
      <c r="B27" s="78"/>
      <c r="C27" s="78"/>
      <c r="D27" s="77"/>
      <c r="E27" s="73" t="s">
        <v>32</v>
      </c>
      <c r="F27" s="18">
        <f>F25-F26</f>
        <v>0</v>
      </c>
      <c r="G27" s="18">
        <f t="shared" ref="G27:H27" si="4">G25-G26</f>
        <v>0</v>
      </c>
      <c r="H27" s="18">
        <f t="shared" si="4"/>
        <v>0</v>
      </c>
      <c r="I27" s="17">
        <f>F27+G27+H27</f>
        <v>0</v>
      </c>
    </row>
    <row r="28" spans="1:9" s="1" customFormat="1" ht="17.850000000000001" customHeight="1" x14ac:dyDescent="0.3">
      <c r="A28" s="13"/>
      <c r="B28" s="78"/>
      <c r="C28" s="78"/>
      <c r="D28" s="85" t="s">
        <v>46</v>
      </c>
      <c r="E28" s="75" t="s">
        <v>53</v>
      </c>
      <c r="F28" s="81">
        <f>F25</f>
        <v>0</v>
      </c>
      <c r="G28" s="81">
        <f t="shared" ref="G28:H28" si="5">G25</f>
        <v>2500000</v>
      </c>
      <c r="H28" s="81">
        <f t="shared" si="5"/>
        <v>0</v>
      </c>
      <c r="I28" s="82">
        <f>F28+G28+H28</f>
        <v>2500000</v>
      </c>
    </row>
    <row r="29" spans="1:9" s="1" customFormat="1" ht="17.850000000000001" customHeight="1" x14ac:dyDescent="0.3">
      <c r="A29" s="13"/>
      <c r="B29" s="78"/>
      <c r="C29" s="78"/>
      <c r="D29" s="86"/>
      <c r="E29" s="75" t="s">
        <v>40</v>
      </c>
      <c r="F29" s="81">
        <f>F26</f>
        <v>0</v>
      </c>
      <c r="G29" s="81">
        <f t="shared" ref="G29:H29" si="6">G26</f>
        <v>2500000</v>
      </c>
      <c r="H29" s="81">
        <f t="shared" si="6"/>
        <v>0</v>
      </c>
      <c r="I29" s="82">
        <f t="shared" ref="I29:I30" si="7">F29+G29+H29</f>
        <v>2500000</v>
      </c>
    </row>
    <row r="30" spans="1:9" s="1" customFormat="1" ht="17.850000000000001" customHeight="1" x14ac:dyDescent="0.3">
      <c r="A30" s="13"/>
      <c r="B30" s="78"/>
      <c r="C30" s="78"/>
      <c r="D30" s="87"/>
      <c r="E30" s="75" t="s">
        <v>32</v>
      </c>
      <c r="F30" s="81">
        <f>F28-F29</f>
        <v>0</v>
      </c>
      <c r="G30" s="81">
        <f t="shared" ref="G30:H30" si="8">G28-G29</f>
        <v>0</v>
      </c>
      <c r="H30" s="81">
        <f t="shared" si="8"/>
        <v>0</v>
      </c>
      <c r="I30" s="82">
        <f t="shared" si="7"/>
        <v>0</v>
      </c>
    </row>
    <row r="31" spans="1:9" ht="17.850000000000001" customHeight="1" x14ac:dyDescent="0.3">
      <c r="B31" s="45" t="s">
        <v>35</v>
      </c>
      <c r="C31" s="45" t="s">
        <v>35</v>
      </c>
      <c r="D31" s="39" t="s">
        <v>6</v>
      </c>
      <c r="E31" s="6" t="s">
        <v>31</v>
      </c>
      <c r="F31" s="8">
        <v>0</v>
      </c>
      <c r="G31" s="8">
        <v>18178650</v>
      </c>
      <c r="H31" s="8">
        <v>0</v>
      </c>
      <c r="I31" s="7">
        <f t="shared" si="0"/>
        <v>18178650</v>
      </c>
    </row>
    <row r="32" spans="1:9" ht="17.850000000000001" customHeight="1" x14ac:dyDescent="0.3">
      <c r="B32" s="45"/>
      <c r="C32" s="45"/>
      <c r="D32" s="40"/>
      <c r="E32" s="5" t="s">
        <v>40</v>
      </c>
      <c r="F32" s="8">
        <v>0</v>
      </c>
      <c r="G32" s="8">
        <v>18104784</v>
      </c>
      <c r="H32" s="8">
        <v>0</v>
      </c>
      <c r="I32" s="7">
        <f t="shared" si="0"/>
        <v>18104784</v>
      </c>
    </row>
    <row r="33" spans="1:9" ht="17.850000000000001" customHeight="1" x14ac:dyDescent="0.3">
      <c r="B33" s="45"/>
      <c r="C33" s="45"/>
      <c r="D33" s="41"/>
      <c r="E33" s="5" t="s">
        <v>32</v>
      </c>
      <c r="F33" s="8">
        <f>F31-F32</f>
        <v>0</v>
      </c>
      <c r="G33" s="8">
        <f t="shared" ref="G33:H33" si="9">G31-G32</f>
        <v>73866</v>
      </c>
      <c r="H33" s="8">
        <f t="shared" si="9"/>
        <v>0</v>
      </c>
      <c r="I33" s="7">
        <f t="shared" si="0"/>
        <v>73866</v>
      </c>
    </row>
    <row r="34" spans="1:9" ht="17.850000000000001" customHeight="1" x14ac:dyDescent="0.3">
      <c r="B34" s="45"/>
      <c r="C34" s="45"/>
      <c r="D34" s="39" t="s">
        <v>5</v>
      </c>
      <c r="E34" s="6" t="s">
        <v>31</v>
      </c>
      <c r="F34" s="8">
        <v>0</v>
      </c>
      <c r="G34" s="8">
        <v>0</v>
      </c>
      <c r="H34" s="8">
        <v>27690000</v>
      </c>
      <c r="I34" s="7">
        <f t="shared" si="0"/>
        <v>27690000</v>
      </c>
    </row>
    <row r="35" spans="1:9" ht="17.850000000000001" customHeight="1" x14ac:dyDescent="0.3">
      <c r="B35" s="45"/>
      <c r="C35" s="45"/>
      <c r="D35" s="40"/>
      <c r="E35" s="5" t="s">
        <v>40</v>
      </c>
      <c r="F35" s="8">
        <v>0</v>
      </c>
      <c r="G35" s="8">
        <v>0</v>
      </c>
      <c r="H35" s="8">
        <v>27689081</v>
      </c>
      <c r="I35" s="7">
        <f t="shared" si="0"/>
        <v>27689081</v>
      </c>
    </row>
    <row r="36" spans="1:9" ht="17.850000000000001" customHeight="1" x14ac:dyDescent="0.3">
      <c r="B36" s="45"/>
      <c r="C36" s="45"/>
      <c r="D36" s="41"/>
      <c r="E36" s="5" t="s">
        <v>32</v>
      </c>
      <c r="F36" s="8">
        <f>F34-F35</f>
        <v>0</v>
      </c>
      <c r="G36" s="8">
        <f t="shared" ref="G36:H36" si="10">G34-G35</f>
        <v>0</v>
      </c>
      <c r="H36" s="8">
        <f t="shared" si="10"/>
        <v>919</v>
      </c>
      <c r="I36" s="7">
        <f t="shared" si="0"/>
        <v>919</v>
      </c>
    </row>
    <row r="37" spans="1:9" ht="17.850000000000001" customHeight="1" x14ac:dyDescent="0.3">
      <c r="B37" s="45"/>
      <c r="C37" s="45"/>
      <c r="D37" s="79" t="s">
        <v>46</v>
      </c>
      <c r="E37" s="80" t="s">
        <v>31</v>
      </c>
      <c r="F37" s="81">
        <f>F31+F34</f>
        <v>0</v>
      </c>
      <c r="G37" s="81">
        <f>G31+G34</f>
        <v>18178650</v>
      </c>
      <c r="H37" s="81">
        <f>H31+H34</f>
        <v>27690000</v>
      </c>
      <c r="I37" s="82">
        <f t="shared" si="0"/>
        <v>45868650</v>
      </c>
    </row>
    <row r="38" spans="1:9" ht="17.850000000000001" customHeight="1" x14ac:dyDescent="0.3">
      <c r="B38" s="45"/>
      <c r="C38" s="45"/>
      <c r="D38" s="83"/>
      <c r="E38" s="80" t="s">
        <v>40</v>
      </c>
      <c r="F38" s="81">
        <f>F32+F35</f>
        <v>0</v>
      </c>
      <c r="G38" s="81">
        <f>G32+G35</f>
        <v>18104784</v>
      </c>
      <c r="H38" s="81">
        <f>H32+H35</f>
        <v>27689081</v>
      </c>
      <c r="I38" s="82">
        <f t="shared" si="0"/>
        <v>45793865</v>
      </c>
    </row>
    <row r="39" spans="1:9" ht="17.850000000000001" customHeight="1" x14ac:dyDescent="0.3">
      <c r="B39" s="45"/>
      <c r="C39" s="45"/>
      <c r="D39" s="84"/>
      <c r="E39" s="80" t="s">
        <v>32</v>
      </c>
      <c r="F39" s="81">
        <f>F37-F38</f>
        <v>0</v>
      </c>
      <c r="G39" s="81">
        <f>G37-G38</f>
        <v>73866</v>
      </c>
      <c r="H39" s="81">
        <f>H37-H38</f>
        <v>919</v>
      </c>
      <c r="I39" s="82">
        <f t="shared" si="0"/>
        <v>74785</v>
      </c>
    </row>
    <row r="40" spans="1:9" ht="17.850000000000001" customHeight="1" x14ac:dyDescent="0.3">
      <c r="B40" s="45" t="s">
        <v>51</v>
      </c>
      <c r="C40" s="45" t="s">
        <v>51</v>
      </c>
      <c r="D40" s="39" t="s">
        <v>55</v>
      </c>
      <c r="E40" s="6" t="s">
        <v>31</v>
      </c>
      <c r="F40" s="8">
        <v>0</v>
      </c>
      <c r="G40" s="8">
        <v>600000</v>
      </c>
      <c r="H40" s="8">
        <v>0</v>
      </c>
      <c r="I40" s="7">
        <f t="shared" si="0"/>
        <v>600000</v>
      </c>
    </row>
    <row r="41" spans="1:9" ht="17.850000000000001" customHeight="1" x14ac:dyDescent="0.3">
      <c r="B41" s="45"/>
      <c r="C41" s="45"/>
      <c r="D41" s="40"/>
      <c r="E41" s="5" t="s">
        <v>40</v>
      </c>
      <c r="F41" s="8">
        <v>0</v>
      </c>
      <c r="G41" s="8">
        <v>600000</v>
      </c>
      <c r="H41" s="8">
        <v>0</v>
      </c>
      <c r="I41" s="7">
        <f t="shared" si="0"/>
        <v>600000</v>
      </c>
    </row>
    <row r="42" spans="1:9" ht="17.850000000000001" customHeight="1" x14ac:dyDescent="0.3">
      <c r="B42" s="45"/>
      <c r="C42" s="45"/>
      <c r="D42" s="41"/>
      <c r="E42" s="5" t="s">
        <v>32</v>
      </c>
      <c r="F42" s="8">
        <f>F40-F41</f>
        <v>0</v>
      </c>
      <c r="G42" s="8">
        <f t="shared" ref="G42:H42" si="11">G40-G41</f>
        <v>0</v>
      </c>
      <c r="H42" s="8">
        <f t="shared" si="11"/>
        <v>0</v>
      </c>
      <c r="I42" s="7">
        <f t="shared" si="0"/>
        <v>0</v>
      </c>
    </row>
    <row r="43" spans="1:9" s="1" customFormat="1" ht="17.850000000000001" customHeight="1" x14ac:dyDescent="0.3">
      <c r="A43" s="13"/>
      <c r="B43" s="45"/>
      <c r="C43" s="45"/>
      <c r="D43" s="39" t="s">
        <v>0</v>
      </c>
      <c r="E43" s="6" t="s">
        <v>31</v>
      </c>
      <c r="F43" s="18">
        <v>0</v>
      </c>
      <c r="G43" s="18">
        <v>3620687</v>
      </c>
      <c r="H43" s="18">
        <v>0</v>
      </c>
      <c r="I43" s="17">
        <f t="shared" ref="I43:I45" si="12">F43+G43+H43</f>
        <v>3620687</v>
      </c>
    </row>
    <row r="44" spans="1:9" s="1" customFormat="1" ht="17.850000000000001" customHeight="1" x14ac:dyDescent="0.3">
      <c r="A44" s="13"/>
      <c r="B44" s="45"/>
      <c r="C44" s="45"/>
      <c r="D44" s="40"/>
      <c r="E44" s="31" t="s">
        <v>40</v>
      </c>
      <c r="F44" s="18">
        <v>0</v>
      </c>
      <c r="G44" s="18">
        <v>3364977</v>
      </c>
      <c r="H44" s="18">
        <v>0</v>
      </c>
      <c r="I44" s="17">
        <f t="shared" si="12"/>
        <v>3364977</v>
      </c>
    </row>
    <row r="45" spans="1:9" s="1" customFormat="1" ht="17.850000000000001" customHeight="1" x14ac:dyDescent="0.3">
      <c r="A45" s="13"/>
      <c r="B45" s="45"/>
      <c r="C45" s="45"/>
      <c r="D45" s="41"/>
      <c r="E45" s="31" t="s">
        <v>32</v>
      </c>
      <c r="F45" s="18">
        <f>F43-F44</f>
        <v>0</v>
      </c>
      <c r="G45" s="18">
        <f t="shared" ref="G45:H45" si="13">G43-G44</f>
        <v>255710</v>
      </c>
      <c r="H45" s="18">
        <f t="shared" si="13"/>
        <v>0</v>
      </c>
      <c r="I45" s="17">
        <f t="shared" si="12"/>
        <v>255710</v>
      </c>
    </row>
    <row r="46" spans="1:9" ht="17.850000000000001" customHeight="1" x14ac:dyDescent="0.3">
      <c r="B46" s="45"/>
      <c r="C46" s="45"/>
      <c r="D46" s="39" t="s">
        <v>7</v>
      </c>
      <c r="E46" s="6" t="s">
        <v>31</v>
      </c>
      <c r="F46" s="8">
        <v>0</v>
      </c>
      <c r="G46" s="8">
        <v>1101000</v>
      </c>
      <c r="H46" s="8">
        <v>0</v>
      </c>
      <c r="I46" s="7">
        <f t="shared" si="0"/>
        <v>1101000</v>
      </c>
    </row>
    <row r="47" spans="1:9" ht="17.850000000000001" customHeight="1" x14ac:dyDescent="0.3">
      <c r="B47" s="45"/>
      <c r="C47" s="45"/>
      <c r="D47" s="40"/>
      <c r="E47" s="5" t="s">
        <v>40</v>
      </c>
      <c r="F47" s="8">
        <v>0</v>
      </c>
      <c r="G47" s="8">
        <v>8223963</v>
      </c>
      <c r="H47" s="8">
        <v>0</v>
      </c>
      <c r="I47" s="7">
        <f t="shared" si="0"/>
        <v>8223963</v>
      </c>
    </row>
    <row r="48" spans="1:9" ht="17.850000000000001" customHeight="1" x14ac:dyDescent="0.3">
      <c r="B48" s="45"/>
      <c r="C48" s="45"/>
      <c r="D48" s="41"/>
      <c r="E48" s="5" t="s">
        <v>32</v>
      </c>
      <c r="F48" s="8">
        <f>F46-F47</f>
        <v>0</v>
      </c>
      <c r="G48" s="8">
        <f t="shared" ref="G48:H48" si="14">G46-G47</f>
        <v>-7122963</v>
      </c>
      <c r="H48" s="8">
        <f t="shared" si="14"/>
        <v>0</v>
      </c>
      <c r="I48" s="7">
        <f t="shared" si="0"/>
        <v>-7122963</v>
      </c>
    </row>
    <row r="49" spans="2:9" ht="17.850000000000001" customHeight="1" x14ac:dyDescent="0.3">
      <c r="B49" s="45"/>
      <c r="C49" s="45"/>
      <c r="D49" s="79" t="s">
        <v>46</v>
      </c>
      <c r="E49" s="80" t="s">
        <v>31</v>
      </c>
      <c r="F49" s="81">
        <f>F40+F43+F46</f>
        <v>0</v>
      </c>
      <c r="G49" s="81">
        <f>G40+G43+G46</f>
        <v>5321687</v>
      </c>
      <c r="H49" s="81">
        <f>H40+H43+H46</f>
        <v>0</v>
      </c>
      <c r="I49" s="82">
        <f>F49+G49+H49</f>
        <v>5321687</v>
      </c>
    </row>
    <row r="50" spans="2:9" ht="17.850000000000001" customHeight="1" x14ac:dyDescent="0.3">
      <c r="B50" s="45"/>
      <c r="C50" s="45"/>
      <c r="D50" s="83"/>
      <c r="E50" s="80" t="s">
        <v>40</v>
      </c>
      <c r="F50" s="81">
        <f>F41+F44+F47</f>
        <v>0</v>
      </c>
      <c r="G50" s="81">
        <f t="shared" ref="G50:H50" si="15">G41+G44+G47</f>
        <v>12188940</v>
      </c>
      <c r="H50" s="81">
        <f t="shared" si="15"/>
        <v>0</v>
      </c>
      <c r="I50" s="82">
        <f t="shared" si="0"/>
        <v>12188940</v>
      </c>
    </row>
    <row r="51" spans="2:9" ht="17.850000000000001" customHeight="1" x14ac:dyDescent="0.3">
      <c r="B51" s="45"/>
      <c r="C51" s="45"/>
      <c r="D51" s="84"/>
      <c r="E51" s="80" t="s">
        <v>32</v>
      </c>
      <c r="F51" s="81">
        <f>F49-F50</f>
        <v>0</v>
      </c>
      <c r="G51" s="81">
        <f>G49-G50</f>
        <v>-6867253</v>
      </c>
      <c r="H51" s="81">
        <f t="shared" ref="G51:H51" si="16">H49-H50</f>
        <v>0</v>
      </c>
      <c r="I51" s="82">
        <f t="shared" si="0"/>
        <v>-6867253</v>
      </c>
    </row>
    <row r="52" spans="2:9" ht="17.850000000000001" customHeight="1" x14ac:dyDescent="0.3">
      <c r="B52" s="33" t="s">
        <v>38</v>
      </c>
      <c r="C52" s="34"/>
      <c r="D52" s="35"/>
      <c r="E52" s="10" t="s">
        <v>31</v>
      </c>
      <c r="F52" s="11">
        <f>F13+F22+F28+F37+F49</f>
        <v>666700000</v>
      </c>
      <c r="G52" s="11">
        <f>G13+G22+G28+G37+G49</f>
        <v>26000337</v>
      </c>
      <c r="H52" s="11">
        <f>H13+H22+H28+H37+H49</f>
        <v>93030460</v>
      </c>
      <c r="I52" s="88">
        <f>F52+G52+H52</f>
        <v>785730797</v>
      </c>
    </row>
    <row r="53" spans="2:9" ht="17.850000000000001" customHeight="1" x14ac:dyDescent="0.3">
      <c r="B53" s="33"/>
      <c r="C53" s="34"/>
      <c r="D53" s="34"/>
      <c r="E53" s="12" t="s">
        <v>40</v>
      </c>
      <c r="F53" s="11">
        <f>F14+F23+F29+F38+F50</f>
        <v>666700000</v>
      </c>
      <c r="G53" s="11">
        <f>G14+G23+G29+G38+G50</f>
        <v>32793724</v>
      </c>
      <c r="H53" s="11">
        <f>H14+H23+H29+H38+H50</f>
        <v>92438335</v>
      </c>
      <c r="I53" s="88">
        <f t="shared" si="0"/>
        <v>791932059</v>
      </c>
    </row>
    <row r="54" spans="2:9" ht="17.850000000000001" customHeight="1" x14ac:dyDescent="0.3">
      <c r="B54" s="36"/>
      <c r="C54" s="37"/>
      <c r="D54" s="37"/>
      <c r="E54" s="12" t="s">
        <v>32</v>
      </c>
      <c r="F54" s="11">
        <f>F52-F53</f>
        <v>0</v>
      </c>
      <c r="G54" s="11">
        <f t="shared" ref="G54:H54" si="17">G52-G53</f>
        <v>-6793387</v>
      </c>
      <c r="H54" s="11">
        <f t="shared" si="17"/>
        <v>592125</v>
      </c>
      <c r="I54" s="88">
        <f t="shared" si="0"/>
        <v>-6201262</v>
      </c>
    </row>
  </sheetData>
  <mergeCells count="33">
    <mergeCell ref="D25:D27"/>
    <mergeCell ref="D28:D30"/>
    <mergeCell ref="B25:B30"/>
    <mergeCell ref="C25:C30"/>
    <mergeCell ref="D43:D45"/>
    <mergeCell ref="D49:D51"/>
    <mergeCell ref="B40:B51"/>
    <mergeCell ref="C40:C51"/>
    <mergeCell ref="B31:B39"/>
    <mergeCell ref="C31:C39"/>
    <mergeCell ref="D16:D18"/>
    <mergeCell ref="I5:I6"/>
    <mergeCell ref="B5:D5"/>
    <mergeCell ref="E5:E6"/>
    <mergeCell ref="F5:F6"/>
    <mergeCell ref="G5:G6"/>
    <mergeCell ref="H5:H6"/>
    <mergeCell ref="B52:D54"/>
    <mergeCell ref="B2:I2"/>
    <mergeCell ref="D46:D48"/>
    <mergeCell ref="D40:D42"/>
    <mergeCell ref="D37:D39"/>
    <mergeCell ref="D31:D33"/>
    <mergeCell ref="D34:D36"/>
    <mergeCell ref="D19:D21"/>
    <mergeCell ref="D22:D24"/>
    <mergeCell ref="B7:B15"/>
    <mergeCell ref="C7:C15"/>
    <mergeCell ref="B16:B24"/>
    <mergeCell ref="C16:C24"/>
    <mergeCell ref="D7:D9"/>
    <mergeCell ref="D10:D12"/>
    <mergeCell ref="D13:D15"/>
  </mergeCells>
  <phoneticPr fontId="6" type="noConversion"/>
  <pageMargins left="0.69972223043441772" right="0.69972223043441772" top="0.75" bottom="0.75" header="0.30000001192092896" footer="0.30000001192092896"/>
  <pageSetup paperSize="9" scale="8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I126"/>
  <sheetViews>
    <sheetView tabSelected="1" zoomScale="110" zoomScaleNormal="110" zoomScaleSheetLayoutView="75" workbookViewId="0">
      <selection activeCell="H4" sqref="H4"/>
    </sheetView>
  </sheetViews>
  <sheetFormatPr defaultColWidth="9" defaultRowHeight="16.5" x14ac:dyDescent="0.3"/>
  <cols>
    <col min="1" max="1" width="4.5" style="2" customWidth="1"/>
    <col min="2" max="2" width="11.875" style="2" customWidth="1"/>
    <col min="3" max="3" width="10.625" style="2" customWidth="1"/>
    <col min="4" max="4" width="17.25" style="2" customWidth="1"/>
    <col min="6" max="6" width="13.5" style="2" customWidth="1"/>
    <col min="7" max="7" width="11.875" style="2" customWidth="1"/>
    <col min="8" max="8" width="12.25" style="2" customWidth="1"/>
    <col min="9" max="9" width="13.5" style="2" customWidth="1"/>
  </cols>
  <sheetData>
    <row r="2" spans="2:9" ht="20.25" x14ac:dyDescent="0.3">
      <c r="B2" s="38" t="s">
        <v>25</v>
      </c>
      <c r="C2" s="38"/>
      <c r="D2" s="38"/>
      <c r="E2" s="38"/>
      <c r="F2" s="38"/>
      <c r="G2" s="38"/>
      <c r="H2" s="38"/>
      <c r="I2" s="38"/>
    </row>
    <row r="3" spans="2:9" x14ac:dyDescent="0.3">
      <c r="B3" s="14"/>
      <c r="C3" s="14"/>
      <c r="D3" s="14"/>
      <c r="E3" s="14"/>
      <c r="F3" s="14"/>
      <c r="G3" s="14"/>
      <c r="H3" s="14"/>
      <c r="I3" s="14"/>
    </row>
    <row r="4" spans="2:9" x14ac:dyDescent="0.3">
      <c r="B4" s="14"/>
      <c r="C4" s="14"/>
      <c r="D4" s="14"/>
      <c r="E4" s="14"/>
      <c r="F4" s="14"/>
      <c r="G4" s="14"/>
      <c r="H4" s="14"/>
      <c r="I4" s="15" t="s">
        <v>1</v>
      </c>
    </row>
    <row r="5" spans="2:9" x14ac:dyDescent="0.3">
      <c r="B5" s="48" t="s">
        <v>29</v>
      </c>
      <c r="C5" s="49"/>
      <c r="D5" s="49"/>
      <c r="E5" s="46" t="s">
        <v>30</v>
      </c>
      <c r="F5" s="46" t="s">
        <v>28</v>
      </c>
      <c r="G5" s="46" t="s">
        <v>15</v>
      </c>
      <c r="H5" s="46" t="s">
        <v>33</v>
      </c>
      <c r="I5" s="46" t="s">
        <v>27</v>
      </c>
    </row>
    <row r="6" spans="2:9" x14ac:dyDescent="0.3">
      <c r="B6" s="26" t="s">
        <v>44</v>
      </c>
      <c r="C6" s="26" t="s">
        <v>37</v>
      </c>
      <c r="D6" s="16" t="s">
        <v>49</v>
      </c>
      <c r="E6" s="47"/>
      <c r="F6" s="47"/>
      <c r="G6" s="47"/>
      <c r="H6" s="47"/>
      <c r="I6" s="47"/>
    </row>
    <row r="7" spans="2:9" x14ac:dyDescent="0.3">
      <c r="B7" s="45" t="s">
        <v>26</v>
      </c>
      <c r="C7" s="56" t="s">
        <v>41</v>
      </c>
      <c r="D7" s="50" t="s">
        <v>47</v>
      </c>
      <c r="E7" s="6" t="s">
        <v>31</v>
      </c>
      <c r="F7" s="17">
        <v>411966000</v>
      </c>
      <c r="G7" s="17">
        <v>0</v>
      </c>
      <c r="H7" s="17">
        <v>0</v>
      </c>
      <c r="I7" s="17">
        <f>F7+G7+H7</f>
        <v>411966000</v>
      </c>
    </row>
    <row r="8" spans="2:9" x14ac:dyDescent="0.3">
      <c r="B8" s="45"/>
      <c r="C8" s="56"/>
      <c r="D8" s="51"/>
      <c r="E8" s="16" t="s">
        <v>40</v>
      </c>
      <c r="F8" s="18">
        <v>406742670</v>
      </c>
      <c r="G8" s="18">
        <v>0</v>
      </c>
      <c r="H8" s="18">
        <v>0</v>
      </c>
      <c r="I8" s="17">
        <f>F8+G8+H8</f>
        <v>406742670</v>
      </c>
    </row>
    <row r="9" spans="2:9" x14ac:dyDescent="0.3">
      <c r="B9" s="45"/>
      <c r="C9" s="56"/>
      <c r="D9" s="52"/>
      <c r="E9" s="16" t="s">
        <v>32</v>
      </c>
      <c r="F9" s="18">
        <f>F7-F8</f>
        <v>5223330</v>
      </c>
      <c r="G9" s="18">
        <f t="shared" ref="G9:I9" si="0">G7-G8</f>
        <v>0</v>
      </c>
      <c r="H9" s="18">
        <f t="shared" si="0"/>
        <v>0</v>
      </c>
      <c r="I9" s="18">
        <f t="shared" si="0"/>
        <v>5223330</v>
      </c>
    </row>
    <row r="10" spans="2:9" x14ac:dyDescent="0.3">
      <c r="B10" s="45"/>
      <c r="C10" s="56"/>
      <c r="D10" s="50" t="s">
        <v>48</v>
      </c>
      <c r="E10" s="6" t="s">
        <v>31</v>
      </c>
      <c r="F10" s="18">
        <v>63813000</v>
      </c>
      <c r="G10" s="18">
        <v>250000</v>
      </c>
      <c r="H10" s="18">
        <v>0</v>
      </c>
      <c r="I10" s="17">
        <f>F10+G10+H10</f>
        <v>64063000</v>
      </c>
    </row>
    <row r="11" spans="2:9" x14ac:dyDescent="0.3">
      <c r="B11" s="45"/>
      <c r="C11" s="56"/>
      <c r="D11" s="51"/>
      <c r="E11" s="16" t="s">
        <v>40</v>
      </c>
      <c r="F11" s="18">
        <v>60681860</v>
      </c>
      <c r="G11" s="18">
        <v>250000</v>
      </c>
      <c r="H11" s="18">
        <v>0</v>
      </c>
      <c r="I11" s="17">
        <f>F11+G11+H11</f>
        <v>60931860</v>
      </c>
    </row>
    <row r="12" spans="2:9" x14ac:dyDescent="0.3">
      <c r="B12" s="45"/>
      <c r="C12" s="56"/>
      <c r="D12" s="52"/>
      <c r="E12" s="16" t="s">
        <v>32</v>
      </c>
      <c r="F12" s="18">
        <f>F10-F11</f>
        <v>3131140</v>
      </c>
      <c r="G12" s="18">
        <f t="shared" ref="G12:I12" si="1">G10-G11</f>
        <v>0</v>
      </c>
      <c r="H12" s="18">
        <f t="shared" si="1"/>
        <v>0</v>
      </c>
      <c r="I12" s="18">
        <f t="shared" si="1"/>
        <v>3131140</v>
      </c>
    </row>
    <row r="13" spans="2:9" x14ac:dyDescent="0.3">
      <c r="B13" s="45"/>
      <c r="C13" s="56"/>
      <c r="D13" s="50" t="s">
        <v>4</v>
      </c>
      <c r="E13" s="6" t="s">
        <v>31</v>
      </c>
      <c r="F13" s="18">
        <v>44164000</v>
      </c>
      <c r="G13" s="18">
        <v>1551000</v>
      </c>
      <c r="H13" s="18">
        <v>0</v>
      </c>
      <c r="I13" s="17">
        <f>F13+G13+H13</f>
        <v>45715000</v>
      </c>
    </row>
    <row r="14" spans="2:9" x14ac:dyDescent="0.3">
      <c r="B14" s="45"/>
      <c r="C14" s="56"/>
      <c r="D14" s="51"/>
      <c r="E14" s="16" t="s">
        <v>40</v>
      </c>
      <c r="F14" s="18">
        <v>39729450</v>
      </c>
      <c r="G14" s="18">
        <v>0</v>
      </c>
      <c r="H14" s="18">
        <v>0</v>
      </c>
      <c r="I14" s="17">
        <f>F14+G14+H14</f>
        <v>39729450</v>
      </c>
    </row>
    <row r="15" spans="2:9" x14ac:dyDescent="0.3">
      <c r="B15" s="45"/>
      <c r="C15" s="56"/>
      <c r="D15" s="52"/>
      <c r="E15" s="16" t="s">
        <v>32</v>
      </c>
      <c r="F15" s="18">
        <f>F13-F14</f>
        <v>4434550</v>
      </c>
      <c r="G15" s="18">
        <f t="shared" ref="G15:I15" si="2">G13-G14</f>
        <v>1551000</v>
      </c>
      <c r="H15" s="18">
        <f t="shared" si="2"/>
        <v>0</v>
      </c>
      <c r="I15" s="18">
        <f t="shared" si="2"/>
        <v>5985550</v>
      </c>
    </row>
    <row r="16" spans="2:9" x14ac:dyDescent="0.3">
      <c r="B16" s="45"/>
      <c r="C16" s="56"/>
      <c r="D16" s="50" t="s">
        <v>22</v>
      </c>
      <c r="E16" s="6" t="s">
        <v>31</v>
      </c>
      <c r="F16" s="18">
        <v>49155000</v>
      </c>
      <c r="G16" s="18">
        <v>0</v>
      </c>
      <c r="H16" s="18">
        <v>0</v>
      </c>
      <c r="I16" s="17">
        <f>F16+G16+H16</f>
        <v>49155000</v>
      </c>
    </row>
    <row r="17" spans="2:9" x14ac:dyDescent="0.3">
      <c r="B17" s="45"/>
      <c r="C17" s="56"/>
      <c r="D17" s="51"/>
      <c r="E17" s="16" t="s">
        <v>40</v>
      </c>
      <c r="F17" s="18">
        <v>46154720</v>
      </c>
      <c r="G17" s="18">
        <v>0</v>
      </c>
      <c r="H17" s="18">
        <v>0</v>
      </c>
      <c r="I17" s="17">
        <f>F17+G17+H17</f>
        <v>46154720</v>
      </c>
    </row>
    <row r="18" spans="2:9" x14ac:dyDescent="0.3">
      <c r="B18" s="45"/>
      <c r="C18" s="56"/>
      <c r="D18" s="52"/>
      <c r="E18" s="16" t="s">
        <v>32</v>
      </c>
      <c r="F18" s="18">
        <f>F16-F17</f>
        <v>3000280</v>
      </c>
      <c r="G18" s="18">
        <f t="shared" ref="G18:I18" si="3">G16-G17</f>
        <v>0</v>
      </c>
      <c r="H18" s="18">
        <f t="shared" si="3"/>
        <v>0</v>
      </c>
      <c r="I18" s="18">
        <f t="shared" si="3"/>
        <v>3000280</v>
      </c>
    </row>
    <row r="19" spans="2:9" x14ac:dyDescent="0.3">
      <c r="B19" s="45"/>
      <c r="C19" s="56"/>
      <c r="D19" s="50" t="s">
        <v>21</v>
      </c>
      <c r="E19" s="6" t="s">
        <v>31</v>
      </c>
      <c r="F19" s="18">
        <v>4300000</v>
      </c>
      <c r="G19" s="18">
        <v>0</v>
      </c>
      <c r="H19" s="18">
        <v>0</v>
      </c>
      <c r="I19" s="17">
        <f>F19+G19+H19</f>
        <v>4300000</v>
      </c>
    </row>
    <row r="20" spans="2:9" x14ac:dyDescent="0.3">
      <c r="B20" s="45"/>
      <c r="C20" s="56"/>
      <c r="D20" s="51"/>
      <c r="E20" s="16" t="s">
        <v>40</v>
      </c>
      <c r="F20" s="18">
        <v>3500000</v>
      </c>
      <c r="G20" s="18">
        <v>0</v>
      </c>
      <c r="H20" s="18">
        <v>0</v>
      </c>
      <c r="I20" s="17">
        <f>F20+G20+H20</f>
        <v>3500000</v>
      </c>
    </row>
    <row r="21" spans="2:9" x14ac:dyDescent="0.3">
      <c r="B21" s="45"/>
      <c r="C21" s="56"/>
      <c r="D21" s="52"/>
      <c r="E21" s="16" t="s">
        <v>32</v>
      </c>
      <c r="F21" s="18">
        <f>F19-F20</f>
        <v>800000</v>
      </c>
      <c r="G21" s="18">
        <f t="shared" ref="G21:I21" si="4">G19-G20</f>
        <v>0</v>
      </c>
      <c r="H21" s="18">
        <f t="shared" si="4"/>
        <v>0</v>
      </c>
      <c r="I21" s="18">
        <f t="shared" si="4"/>
        <v>800000</v>
      </c>
    </row>
    <row r="22" spans="2:9" x14ac:dyDescent="0.3">
      <c r="B22" s="45"/>
      <c r="C22" s="56"/>
      <c r="D22" s="53" t="s">
        <v>36</v>
      </c>
      <c r="E22" s="19" t="s">
        <v>31</v>
      </c>
      <c r="F22" s="20">
        <f>F7+F10+F13+F16+F19</f>
        <v>573398000</v>
      </c>
      <c r="G22" s="20">
        <f>G7+G10+G13+G16+G19</f>
        <v>1801000</v>
      </c>
      <c r="H22" s="20">
        <f>H7+H10+H13+H16+H19</f>
        <v>0</v>
      </c>
      <c r="I22" s="21">
        <f>F22+G22+H22</f>
        <v>575199000</v>
      </c>
    </row>
    <row r="23" spans="2:9" x14ac:dyDescent="0.3">
      <c r="B23" s="45"/>
      <c r="C23" s="56"/>
      <c r="D23" s="54"/>
      <c r="E23" s="19" t="s">
        <v>40</v>
      </c>
      <c r="F23" s="20">
        <f>F8+F11+F14+F17+F20</f>
        <v>556808700</v>
      </c>
      <c r="G23" s="20">
        <f>G8+G11+G14+G17+G20</f>
        <v>250000</v>
      </c>
      <c r="H23" s="20">
        <f>H8+H11+H14+H17+H20</f>
        <v>0</v>
      </c>
      <c r="I23" s="21">
        <f>F23+G23+H23</f>
        <v>557058700</v>
      </c>
    </row>
    <row r="24" spans="2:9" x14ac:dyDescent="0.3">
      <c r="B24" s="45"/>
      <c r="C24" s="56"/>
      <c r="D24" s="55"/>
      <c r="E24" s="19" t="s">
        <v>32</v>
      </c>
      <c r="F24" s="20">
        <f>F22-F23</f>
        <v>16589300</v>
      </c>
      <c r="G24" s="20">
        <f>G22-G23</f>
        <v>1551000</v>
      </c>
      <c r="H24" s="20">
        <f t="shared" ref="G24:I24" si="5">H22-H23</f>
        <v>0</v>
      </c>
      <c r="I24" s="20">
        <f t="shared" si="5"/>
        <v>18140300</v>
      </c>
    </row>
    <row r="25" spans="2:9" x14ac:dyDescent="0.3">
      <c r="B25" s="45"/>
      <c r="C25" s="56" t="s">
        <v>10</v>
      </c>
      <c r="D25" s="50" t="s">
        <v>19</v>
      </c>
      <c r="E25" s="6" t="s">
        <v>31</v>
      </c>
      <c r="F25" s="18">
        <v>918000</v>
      </c>
      <c r="G25" s="18">
        <v>276000</v>
      </c>
      <c r="H25" s="18">
        <v>4734000</v>
      </c>
      <c r="I25" s="17">
        <f>F25+G25+H25</f>
        <v>5928000</v>
      </c>
    </row>
    <row r="26" spans="2:9" x14ac:dyDescent="0.3">
      <c r="B26" s="45"/>
      <c r="C26" s="56"/>
      <c r="D26" s="51"/>
      <c r="E26" s="16" t="s">
        <v>40</v>
      </c>
      <c r="F26" s="18">
        <v>917750</v>
      </c>
      <c r="G26" s="18">
        <v>274300</v>
      </c>
      <c r="H26" s="18">
        <v>4540750</v>
      </c>
      <c r="I26" s="17">
        <f>F26+G26+H26</f>
        <v>5732800</v>
      </c>
    </row>
    <row r="27" spans="2:9" x14ac:dyDescent="0.3">
      <c r="B27" s="45"/>
      <c r="C27" s="56"/>
      <c r="D27" s="52"/>
      <c r="E27" s="16" t="s">
        <v>32</v>
      </c>
      <c r="F27" s="18">
        <f>F25-F26</f>
        <v>250</v>
      </c>
      <c r="G27" s="18">
        <f t="shared" ref="G27:I27" si="6">G25-G26</f>
        <v>1700</v>
      </c>
      <c r="H27" s="18">
        <f t="shared" si="6"/>
        <v>193250</v>
      </c>
      <c r="I27" s="18">
        <f t="shared" si="6"/>
        <v>195200</v>
      </c>
    </row>
    <row r="28" spans="2:9" x14ac:dyDescent="0.3">
      <c r="B28" s="45"/>
      <c r="C28" s="56"/>
      <c r="D28" s="50" t="s">
        <v>45</v>
      </c>
      <c r="E28" s="6" t="s">
        <v>31</v>
      </c>
      <c r="F28" s="18">
        <v>1452000</v>
      </c>
      <c r="G28" s="18">
        <v>68000</v>
      </c>
      <c r="H28" s="18">
        <v>154000</v>
      </c>
      <c r="I28" s="17">
        <f>F28+G28+H28</f>
        <v>1674000</v>
      </c>
    </row>
    <row r="29" spans="2:9" x14ac:dyDescent="0.3">
      <c r="B29" s="45"/>
      <c r="C29" s="56"/>
      <c r="D29" s="51"/>
      <c r="E29" s="16" t="s">
        <v>40</v>
      </c>
      <c r="F29" s="18">
        <v>1155050</v>
      </c>
      <c r="G29" s="18">
        <v>58900</v>
      </c>
      <c r="H29" s="18">
        <v>153600</v>
      </c>
      <c r="I29" s="17">
        <f>F29+G29+H29</f>
        <v>1367550</v>
      </c>
    </row>
    <row r="30" spans="2:9" x14ac:dyDescent="0.3">
      <c r="B30" s="45"/>
      <c r="C30" s="56"/>
      <c r="D30" s="52"/>
      <c r="E30" s="16" t="s">
        <v>32</v>
      </c>
      <c r="F30" s="18">
        <f>F28-F29</f>
        <v>296950</v>
      </c>
      <c r="G30" s="18">
        <f t="shared" ref="G30:I30" si="7">G28-G29</f>
        <v>9100</v>
      </c>
      <c r="H30" s="18">
        <f t="shared" si="7"/>
        <v>400</v>
      </c>
      <c r="I30" s="18">
        <f t="shared" si="7"/>
        <v>306450</v>
      </c>
    </row>
    <row r="31" spans="2:9" x14ac:dyDescent="0.3">
      <c r="B31" s="45"/>
      <c r="C31" s="56"/>
      <c r="D31" s="53" t="s">
        <v>36</v>
      </c>
      <c r="E31" s="19" t="s">
        <v>31</v>
      </c>
      <c r="F31" s="20">
        <f>F25+F28</f>
        <v>2370000</v>
      </c>
      <c r="G31" s="20">
        <f>G25+G28</f>
        <v>344000</v>
      </c>
      <c r="H31" s="20">
        <f>H25+H28</f>
        <v>4888000</v>
      </c>
      <c r="I31" s="21">
        <f>F31+G31+H31</f>
        <v>7602000</v>
      </c>
    </row>
    <row r="32" spans="2:9" x14ac:dyDescent="0.3">
      <c r="B32" s="45"/>
      <c r="C32" s="56"/>
      <c r="D32" s="54"/>
      <c r="E32" s="19" t="s">
        <v>40</v>
      </c>
      <c r="F32" s="20">
        <f>F26+F29</f>
        <v>2072800</v>
      </c>
      <c r="G32" s="20">
        <f>G26+G29</f>
        <v>333200</v>
      </c>
      <c r="H32" s="20">
        <f>H26+H29</f>
        <v>4694350</v>
      </c>
      <c r="I32" s="21">
        <f>F32+G32+H32</f>
        <v>7100350</v>
      </c>
    </row>
    <row r="33" spans="2:9" x14ac:dyDescent="0.3">
      <c r="B33" s="45"/>
      <c r="C33" s="56"/>
      <c r="D33" s="55"/>
      <c r="E33" s="19" t="s">
        <v>32</v>
      </c>
      <c r="F33" s="20">
        <f>F31-F32</f>
        <v>297200</v>
      </c>
      <c r="G33" s="20">
        <f t="shared" ref="G33:I33" si="8">G31-G32</f>
        <v>10800</v>
      </c>
      <c r="H33" s="20">
        <f t="shared" si="8"/>
        <v>193650</v>
      </c>
      <c r="I33" s="20">
        <f t="shared" si="8"/>
        <v>501650</v>
      </c>
    </row>
    <row r="34" spans="2:9" x14ac:dyDescent="0.3">
      <c r="B34" s="45"/>
      <c r="C34" s="56" t="s">
        <v>43</v>
      </c>
      <c r="D34" s="50" t="s">
        <v>39</v>
      </c>
      <c r="E34" s="6" t="s">
        <v>31</v>
      </c>
      <c r="F34" s="18">
        <v>400000</v>
      </c>
      <c r="G34" s="18">
        <v>0</v>
      </c>
      <c r="H34" s="18">
        <v>80000</v>
      </c>
      <c r="I34" s="17">
        <f>F34+G34+H34</f>
        <v>480000</v>
      </c>
    </row>
    <row r="35" spans="2:9" x14ac:dyDescent="0.3">
      <c r="B35" s="45"/>
      <c r="C35" s="56"/>
      <c r="D35" s="51"/>
      <c r="E35" s="16" t="s">
        <v>40</v>
      </c>
      <c r="F35" s="18">
        <v>400000</v>
      </c>
      <c r="G35" s="18">
        <v>0</v>
      </c>
      <c r="H35" s="18">
        <v>72390</v>
      </c>
      <c r="I35" s="17">
        <f>F35+G35+H35</f>
        <v>472390</v>
      </c>
    </row>
    <row r="36" spans="2:9" x14ac:dyDescent="0.3">
      <c r="B36" s="45"/>
      <c r="C36" s="56"/>
      <c r="D36" s="52"/>
      <c r="E36" s="16" t="s">
        <v>32</v>
      </c>
      <c r="F36" s="18">
        <f>F34-F35</f>
        <v>0</v>
      </c>
      <c r="G36" s="18">
        <f t="shared" ref="G36:I36" si="9">G34-G35</f>
        <v>0</v>
      </c>
      <c r="H36" s="18">
        <f t="shared" si="9"/>
        <v>7610</v>
      </c>
      <c r="I36" s="18">
        <f t="shared" si="9"/>
        <v>7610</v>
      </c>
    </row>
    <row r="37" spans="2:9" x14ac:dyDescent="0.3">
      <c r="B37" s="45"/>
      <c r="C37" s="56"/>
      <c r="D37" s="50" t="s">
        <v>3</v>
      </c>
      <c r="E37" s="6" t="s">
        <v>31</v>
      </c>
      <c r="F37" s="18">
        <v>2910000</v>
      </c>
      <c r="G37" s="18">
        <v>315000</v>
      </c>
      <c r="H37" s="18">
        <v>4298000</v>
      </c>
      <c r="I37" s="17">
        <f>F37+G37+H37</f>
        <v>7523000</v>
      </c>
    </row>
    <row r="38" spans="2:9" x14ac:dyDescent="0.3">
      <c r="B38" s="45"/>
      <c r="C38" s="56"/>
      <c r="D38" s="51"/>
      <c r="E38" s="16" t="s">
        <v>40</v>
      </c>
      <c r="F38" s="18">
        <v>2377300</v>
      </c>
      <c r="G38" s="18">
        <v>221857</v>
      </c>
      <c r="H38" s="18">
        <v>4256840</v>
      </c>
      <c r="I38" s="17">
        <f>F38+G38+H38</f>
        <v>6855997</v>
      </c>
    </row>
    <row r="39" spans="2:9" x14ac:dyDescent="0.3">
      <c r="B39" s="45"/>
      <c r="C39" s="56"/>
      <c r="D39" s="52"/>
      <c r="E39" s="16" t="s">
        <v>32</v>
      </c>
      <c r="F39" s="18">
        <f>F37-F38</f>
        <v>532700</v>
      </c>
      <c r="G39" s="18">
        <f t="shared" ref="G39:I39" si="10">G37-G38</f>
        <v>93143</v>
      </c>
      <c r="H39" s="18">
        <f t="shared" si="10"/>
        <v>41160</v>
      </c>
      <c r="I39" s="18">
        <f t="shared" si="10"/>
        <v>667003</v>
      </c>
    </row>
    <row r="40" spans="2:9" x14ac:dyDescent="0.3">
      <c r="B40" s="45"/>
      <c r="C40" s="56"/>
      <c r="D40" s="50" t="s">
        <v>13</v>
      </c>
      <c r="E40" s="6" t="s">
        <v>31</v>
      </c>
      <c r="F40" s="18">
        <v>5930000</v>
      </c>
      <c r="G40" s="18">
        <v>34000</v>
      </c>
      <c r="H40" s="18">
        <v>3936000</v>
      </c>
      <c r="I40" s="17">
        <f>F40+G40+H40</f>
        <v>9900000</v>
      </c>
    </row>
    <row r="41" spans="2:9" x14ac:dyDescent="0.3">
      <c r="B41" s="45"/>
      <c r="C41" s="56"/>
      <c r="D41" s="51"/>
      <c r="E41" s="16" t="s">
        <v>40</v>
      </c>
      <c r="F41" s="18">
        <v>5551970</v>
      </c>
      <c r="G41" s="18">
        <v>33620</v>
      </c>
      <c r="H41" s="18">
        <v>3629380</v>
      </c>
      <c r="I41" s="17">
        <f>F41+G41+H41</f>
        <v>9214970</v>
      </c>
    </row>
    <row r="42" spans="2:9" x14ac:dyDescent="0.3">
      <c r="B42" s="45"/>
      <c r="C42" s="56"/>
      <c r="D42" s="52"/>
      <c r="E42" s="16" t="s">
        <v>32</v>
      </c>
      <c r="F42" s="18">
        <f>F40-F41</f>
        <v>378030</v>
      </c>
      <c r="G42" s="18">
        <f t="shared" ref="G42:I42" si="11">G40-G41</f>
        <v>380</v>
      </c>
      <c r="H42" s="18">
        <f t="shared" si="11"/>
        <v>306620</v>
      </c>
      <c r="I42" s="18">
        <f t="shared" si="11"/>
        <v>685030</v>
      </c>
    </row>
    <row r="43" spans="2:9" x14ac:dyDescent="0.3">
      <c r="B43" s="45"/>
      <c r="C43" s="56"/>
      <c r="D43" s="50" t="s">
        <v>18</v>
      </c>
      <c r="E43" s="6" t="s">
        <v>31</v>
      </c>
      <c r="F43" s="18">
        <v>2102000</v>
      </c>
      <c r="G43" s="18">
        <v>300000</v>
      </c>
      <c r="H43" s="18">
        <v>255000</v>
      </c>
      <c r="I43" s="17">
        <f>F43+G43+H43</f>
        <v>2657000</v>
      </c>
    </row>
    <row r="44" spans="2:9" x14ac:dyDescent="0.3">
      <c r="B44" s="45"/>
      <c r="C44" s="56"/>
      <c r="D44" s="51"/>
      <c r="E44" s="16" t="s">
        <v>40</v>
      </c>
      <c r="F44" s="18">
        <v>2099420</v>
      </c>
      <c r="G44" s="18">
        <v>300000</v>
      </c>
      <c r="H44" s="18">
        <v>255000</v>
      </c>
      <c r="I44" s="17">
        <f>F44+G44+H44</f>
        <v>2654420</v>
      </c>
    </row>
    <row r="45" spans="2:9" x14ac:dyDescent="0.3">
      <c r="B45" s="45"/>
      <c r="C45" s="56"/>
      <c r="D45" s="52"/>
      <c r="E45" s="16" t="s">
        <v>32</v>
      </c>
      <c r="F45" s="18">
        <f>F43-F44</f>
        <v>2580</v>
      </c>
      <c r="G45" s="18">
        <f t="shared" ref="G45:I45" si="12">G43-G44</f>
        <v>0</v>
      </c>
      <c r="H45" s="18">
        <f t="shared" si="12"/>
        <v>0</v>
      </c>
      <c r="I45" s="18">
        <f t="shared" si="12"/>
        <v>2580</v>
      </c>
    </row>
    <row r="46" spans="2:9" x14ac:dyDescent="0.3">
      <c r="B46" s="45"/>
      <c r="C46" s="56"/>
      <c r="D46" s="50" t="s">
        <v>42</v>
      </c>
      <c r="E46" s="6" t="s">
        <v>31</v>
      </c>
      <c r="F46" s="18">
        <v>2118000</v>
      </c>
      <c r="G46" s="18">
        <v>30000</v>
      </c>
      <c r="H46" s="18">
        <v>1313000</v>
      </c>
      <c r="I46" s="17">
        <f>F46+G46+H46</f>
        <v>3461000</v>
      </c>
    </row>
    <row r="47" spans="2:9" x14ac:dyDescent="0.3">
      <c r="B47" s="45"/>
      <c r="C47" s="56"/>
      <c r="D47" s="51"/>
      <c r="E47" s="16" t="s">
        <v>40</v>
      </c>
      <c r="F47" s="18">
        <v>1702150</v>
      </c>
      <c r="G47" s="18">
        <v>30000</v>
      </c>
      <c r="H47" s="18">
        <v>1272250</v>
      </c>
      <c r="I47" s="17">
        <f>F47+G47+H47</f>
        <v>3004400</v>
      </c>
    </row>
    <row r="48" spans="2:9" x14ac:dyDescent="0.3">
      <c r="B48" s="45"/>
      <c r="C48" s="56"/>
      <c r="D48" s="51"/>
      <c r="E48" s="16" t="s">
        <v>32</v>
      </c>
      <c r="F48" s="18">
        <f>F46-F47</f>
        <v>415850</v>
      </c>
      <c r="G48" s="18">
        <f t="shared" ref="G48:I48" si="13">G46-G47</f>
        <v>0</v>
      </c>
      <c r="H48" s="18">
        <f t="shared" si="13"/>
        <v>40750</v>
      </c>
      <c r="I48" s="18">
        <f t="shared" si="13"/>
        <v>456600</v>
      </c>
    </row>
    <row r="49" spans="2:9" s="13" customFormat="1" x14ac:dyDescent="0.3">
      <c r="B49" s="45"/>
      <c r="C49" s="56"/>
      <c r="D49" s="57" t="s">
        <v>11</v>
      </c>
      <c r="E49" s="6" t="s">
        <v>31</v>
      </c>
      <c r="F49" s="18">
        <v>2700000</v>
      </c>
      <c r="G49" s="18">
        <v>200000</v>
      </c>
      <c r="H49" s="18">
        <v>558000</v>
      </c>
      <c r="I49" s="17">
        <f>F49+G49+H49</f>
        <v>3458000</v>
      </c>
    </row>
    <row r="50" spans="2:9" s="13" customFormat="1" x14ac:dyDescent="0.3">
      <c r="B50" s="45"/>
      <c r="C50" s="56"/>
      <c r="D50" s="58"/>
      <c r="E50" s="16" t="s">
        <v>40</v>
      </c>
      <c r="F50" s="18">
        <v>2140000</v>
      </c>
      <c r="G50" s="18">
        <v>150000</v>
      </c>
      <c r="H50" s="18">
        <v>558000</v>
      </c>
      <c r="I50" s="17">
        <f>F50+G50+H50</f>
        <v>2848000</v>
      </c>
    </row>
    <row r="51" spans="2:9" s="13" customFormat="1" x14ac:dyDescent="0.3">
      <c r="B51" s="45"/>
      <c r="C51" s="56"/>
      <c r="D51" s="59"/>
      <c r="E51" s="16" t="s">
        <v>32</v>
      </c>
      <c r="F51" s="18">
        <f>F49-F50</f>
        <v>560000</v>
      </c>
      <c r="G51" s="18">
        <f t="shared" ref="G51:I51" si="14">G49-G50</f>
        <v>50000</v>
      </c>
      <c r="H51" s="18">
        <f t="shared" si="14"/>
        <v>0</v>
      </c>
      <c r="I51" s="18">
        <f t="shared" si="14"/>
        <v>610000</v>
      </c>
    </row>
    <row r="52" spans="2:9" x14ac:dyDescent="0.3">
      <c r="B52" s="45"/>
      <c r="C52" s="56"/>
      <c r="D52" s="53" t="s">
        <v>36</v>
      </c>
      <c r="E52" s="19" t="s">
        <v>31</v>
      </c>
      <c r="F52" s="20">
        <f>F34+F37+F40+F43+F46+F49</f>
        <v>16160000</v>
      </c>
      <c r="G52" s="20">
        <f t="shared" ref="G52:H53" si="15">G34+G37+G40+G43+G46+G49</f>
        <v>879000</v>
      </c>
      <c r="H52" s="20">
        <f t="shared" si="15"/>
        <v>10440000</v>
      </c>
      <c r="I52" s="21">
        <f>F52+G52+H52</f>
        <v>27479000</v>
      </c>
    </row>
    <row r="53" spans="2:9" x14ac:dyDescent="0.3">
      <c r="B53" s="45"/>
      <c r="C53" s="56"/>
      <c r="D53" s="54"/>
      <c r="E53" s="19" t="s">
        <v>40</v>
      </c>
      <c r="F53" s="20">
        <f>F35+F38+F41+F44+F47+F50</f>
        <v>14270840</v>
      </c>
      <c r="G53" s="20">
        <f t="shared" si="15"/>
        <v>735477</v>
      </c>
      <c r="H53" s="20">
        <f t="shared" si="15"/>
        <v>10043860</v>
      </c>
      <c r="I53" s="21">
        <f>F53+G53+H53</f>
        <v>25050177</v>
      </c>
    </row>
    <row r="54" spans="2:9" x14ac:dyDescent="0.3">
      <c r="B54" s="45"/>
      <c r="C54" s="56"/>
      <c r="D54" s="55"/>
      <c r="E54" s="19" t="s">
        <v>32</v>
      </c>
      <c r="F54" s="20">
        <f>F52-F53</f>
        <v>1889160</v>
      </c>
      <c r="G54" s="20">
        <f t="shared" ref="G54:I54" si="16">G52-G53</f>
        <v>143523</v>
      </c>
      <c r="H54" s="20">
        <f t="shared" si="16"/>
        <v>396140</v>
      </c>
      <c r="I54" s="20">
        <f t="shared" si="16"/>
        <v>2428823</v>
      </c>
    </row>
    <row r="55" spans="2:9" x14ac:dyDescent="0.3">
      <c r="B55" s="45"/>
      <c r="C55" s="60" t="s">
        <v>46</v>
      </c>
      <c r="D55" s="43"/>
      <c r="E55" s="9" t="s">
        <v>31</v>
      </c>
      <c r="F55" s="23">
        <f>F22+F31+F52</f>
        <v>591928000</v>
      </c>
      <c r="G55" s="23">
        <f t="shared" ref="G55:H56" si="17">G22+G31+G52</f>
        <v>3024000</v>
      </c>
      <c r="H55" s="23">
        <f t="shared" si="17"/>
        <v>15328000</v>
      </c>
      <c r="I55" s="24">
        <f>F55+G55+H55</f>
        <v>610280000</v>
      </c>
    </row>
    <row r="56" spans="2:9" x14ac:dyDescent="0.3">
      <c r="B56" s="45"/>
      <c r="C56" s="60"/>
      <c r="D56" s="43"/>
      <c r="E56" s="22" t="s">
        <v>40</v>
      </c>
      <c r="F56" s="23">
        <f>F23+F32+F53</f>
        <v>573152340</v>
      </c>
      <c r="G56" s="23">
        <f t="shared" si="17"/>
        <v>1318677</v>
      </c>
      <c r="H56" s="23">
        <f t="shared" si="17"/>
        <v>14738210</v>
      </c>
      <c r="I56" s="24">
        <f>F56+G56+H56</f>
        <v>589209227</v>
      </c>
    </row>
    <row r="57" spans="2:9" x14ac:dyDescent="0.3">
      <c r="B57" s="45"/>
      <c r="C57" s="61"/>
      <c r="D57" s="44"/>
      <c r="E57" s="22" t="s">
        <v>32</v>
      </c>
      <c r="F57" s="23">
        <f>F55-F56</f>
        <v>18775660</v>
      </c>
      <c r="G57" s="23">
        <f t="shared" ref="G57:I57" si="18">G55-G56</f>
        <v>1705323</v>
      </c>
      <c r="H57" s="23">
        <f t="shared" si="18"/>
        <v>589790</v>
      </c>
      <c r="I57" s="23">
        <f t="shared" si="18"/>
        <v>21070773</v>
      </c>
    </row>
    <row r="58" spans="2:9" x14ac:dyDescent="0.3">
      <c r="B58" s="46" t="s">
        <v>34</v>
      </c>
      <c r="C58" s="70" t="s">
        <v>34</v>
      </c>
      <c r="D58" s="46" t="s">
        <v>56</v>
      </c>
      <c r="E58" s="6" t="s">
        <v>31</v>
      </c>
      <c r="F58" s="18">
        <v>0</v>
      </c>
      <c r="G58" s="18">
        <v>0</v>
      </c>
      <c r="H58" s="18">
        <v>3119000</v>
      </c>
      <c r="I58" s="17">
        <f>F58+G58+H58</f>
        <v>3119000</v>
      </c>
    </row>
    <row r="59" spans="2:9" x14ac:dyDescent="0.3">
      <c r="B59" s="62"/>
      <c r="C59" s="71"/>
      <c r="D59" s="62"/>
      <c r="E59" s="16" t="s">
        <v>40</v>
      </c>
      <c r="F59" s="18">
        <v>0</v>
      </c>
      <c r="G59" s="18">
        <v>0</v>
      </c>
      <c r="H59" s="18">
        <v>3117960</v>
      </c>
      <c r="I59" s="17">
        <f>F59+G59+H59</f>
        <v>3117960</v>
      </c>
    </row>
    <row r="60" spans="2:9" x14ac:dyDescent="0.3">
      <c r="B60" s="62"/>
      <c r="C60" s="71"/>
      <c r="D60" s="47"/>
      <c r="E60" s="16" t="s">
        <v>32</v>
      </c>
      <c r="F60" s="18">
        <f>F58-F59</f>
        <v>0</v>
      </c>
      <c r="G60" s="18">
        <f t="shared" ref="G60:I60" si="19">G58-G59</f>
        <v>0</v>
      </c>
      <c r="H60" s="18">
        <f t="shared" si="19"/>
        <v>1040</v>
      </c>
      <c r="I60" s="18">
        <f t="shared" si="19"/>
        <v>1040</v>
      </c>
    </row>
    <row r="61" spans="2:9" x14ac:dyDescent="0.3">
      <c r="B61" s="62"/>
      <c r="C61" s="71"/>
      <c r="D61" s="46" t="s">
        <v>57</v>
      </c>
      <c r="E61" s="6" t="s">
        <v>31</v>
      </c>
      <c r="F61" s="18">
        <v>1274000</v>
      </c>
      <c r="G61" s="18">
        <v>0</v>
      </c>
      <c r="H61" s="18">
        <v>943000</v>
      </c>
      <c r="I61" s="17">
        <f>F61+G61+H61</f>
        <v>2217000</v>
      </c>
    </row>
    <row r="62" spans="2:9" x14ac:dyDescent="0.3">
      <c r="B62" s="62"/>
      <c r="C62" s="71"/>
      <c r="D62" s="62"/>
      <c r="E62" s="16" t="s">
        <v>40</v>
      </c>
      <c r="F62" s="18">
        <v>1245320</v>
      </c>
      <c r="G62" s="18">
        <v>0</v>
      </c>
      <c r="H62" s="18">
        <v>941900</v>
      </c>
      <c r="I62" s="17">
        <f>F62+G62+H62</f>
        <v>2187220</v>
      </c>
    </row>
    <row r="63" spans="2:9" x14ac:dyDescent="0.3">
      <c r="B63" s="62"/>
      <c r="C63" s="71"/>
      <c r="D63" s="47"/>
      <c r="E63" s="16" t="s">
        <v>32</v>
      </c>
      <c r="F63" s="18">
        <f>F61-F62</f>
        <v>28680</v>
      </c>
      <c r="G63" s="18">
        <f t="shared" ref="G63:I63" si="20">G61-G62</f>
        <v>0</v>
      </c>
      <c r="H63" s="18">
        <f t="shared" si="20"/>
        <v>1100</v>
      </c>
      <c r="I63" s="18">
        <f t="shared" si="20"/>
        <v>29780</v>
      </c>
    </row>
    <row r="64" spans="2:9" x14ac:dyDescent="0.3">
      <c r="B64" s="62"/>
      <c r="C64" s="71"/>
      <c r="D64" s="46" t="s">
        <v>58</v>
      </c>
      <c r="E64" s="31" t="s">
        <v>31</v>
      </c>
      <c r="F64" s="18">
        <v>1402000</v>
      </c>
      <c r="G64" s="18">
        <v>0</v>
      </c>
      <c r="H64" s="18">
        <v>0</v>
      </c>
      <c r="I64" s="17">
        <f>F64+G64+H64</f>
        <v>1402000</v>
      </c>
    </row>
    <row r="65" spans="2:9" x14ac:dyDescent="0.3">
      <c r="B65" s="62"/>
      <c r="C65" s="71"/>
      <c r="D65" s="62"/>
      <c r="E65" s="31" t="s">
        <v>40</v>
      </c>
      <c r="F65" s="18">
        <v>1360860</v>
      </c>
      <c r="G65" s="18">
        <v>0</v>
      </c>
      <c r="H65" s="18">
        <v>0</v>
      </c>
      <c r="I65" s="17">
        <f>F65+G65+H65</f>
        <v>1360860</v>
      </c>
    </row>
    <row r="66" spans="2:9" x14ac:dyDescent="0.3">
      <c r="B66" s="62"/>
      <c r="C66" s="71"/>
      <c r="D66" s="47"/>
      <c r="E66" s="31" t="s">
        <v>32</v>
      </c>
      <c r="F66" s="18">
        <f>F64-F65</f>
        <v>41140</v>
      </c>
      <c r="G66" s="18">
        <f t="shared" ref="G66:I66" si="21">G64-G65</f>
        <v>0</v>
      </c>
      <c r="H66" s="18">
        <f t="shared" si="21"/>
        <v>0</v>
      </c>
      <c r="I66" s="18">
        <f t="shared" si="21"/>
        <v>41140</v>
      </c>
    </row>
    <row r="67" spans="2:9" s="13" customFormat="1" x14ac:dyDescent="0.3">
      <c r="B67" s="62"/>
      <c r="C67" s="71"/>
      <c r="D67" s="46" t="s">
        <v>59</v>
      </c>
      <c r="E67" s="6" t="s">
        <v>31</v>
      </c>
      <c r="F67" s="18">
        <v>718000</v>
      </c>
      <c r="G67" s="18">
        <v>0</v>
      </c>
      <c r="H67" s="18">
        <v>0</v>
      </c>
      <c r="I67" s="17">
        <f>F67+G67+H67</f>
        <v>718000</v>
      </c>
    </row>
    <row r="68" spans="2:9" s="13" customFormat="1" x14ac:dyDescent="0.3">
      <c r="B68" s="62"/>
      <c r="C68" s="71"/>
      <c r="D68" s="62"/>
      <c r="E68" s="16" t="s">
        <v>40</v>
      </c>
      <c r="F68" s="18">
        <v>717600</v>
      </c>
      <c r="G68" s="18">
        <v>0</v>
      </c>
      <c r="H68" s="18">
        <v>0</v>
      </c>
      <c r="I68" s="17">
        <f>F68+G68+H68</f>
        <v>717600</v>
      </c>
    </row>
    <row r="69" spans="2:9" s="13" customFormat="1" x14ac:dyDescent="0.3">
      <c r="B69" s="62"/>
      <c r="C69" s="71"/>
      <c r="D69" s="47"/>
      <c r="E69" s="16" t="s">
        <v>32</v>
      </c>
      <c r="F69" s="18">
        <f>F67-F68</f>
        <v>400</v>
      </c>
      <c r="G69" s="18">
        <f t="shared" ref="G69:I69" si="22">G67-G68</f>
        <v>0</v>
      </c>
      <c r="H69" s="18">
        <f t="shared" si="22"/>
        <v>0</v>
      </c>
      <c r="I69" s="18">
        <f t="shared" si="22"/>
        <v>400</v>
      </c>
    </row>
    <row r="70" spans="2:9" s="13" customFormat="1" x14ac:dyDescent="0.3">
      <c r="B70" s="62"/>
      <c r="C70" s="71"/>
      <c r="D70" s="46" t="s">
        <v>60</v>
      </c>
      <c r="E70" s="6" t="s">
        <v>31</v>
      </c>
      <c r="F70" s="18">
        <v>885000</v>
      </c>
      <c r="G70" s="18">
        <v>0</v>
      </c>
      <c r="H70" s="18">
        <v>7751000</v>
      </c>
      <c r="I70" s="17">
        <f>F70+G70+H70</f>
        <v>8636000</v>
      </c>
    </row>
    <row r="71" spans="2:9" s="13" customFormat="1" x14ac:dyDescent="0.3">
      <c r="B71" s="62"/>
      <c r="C71" s="71"/>
      <c r="D71" s="62"/>
      <c r="E71" s="31" t="s">
        <v>40</v>
      </c>
      <c r="F71" s="18">
        <v>884770</v>
      </c>
      <c r="G71" s="18">
        <v>0</v>
      </c>
      <c r="H71" s="18">
        <v>7750810</v>
      </c>
      <c r="I71" s="17">
        <f>F71+G71+H71</f>
        <v>8635580</v>
      </c>
    </row>
    <row r="72" spans="2:9" s="13" customFormat="1" x14ac:dyDescent="0.3">
      <c r="B72" s="62"/>
      <c r="C72" s="71"/>
      <c r="D72" s="47"/>
      <c r="E72" s="31" t="s">
        <v>32</v>
      </c>
      <c r="F72" s="18">
        <f>F70-F71</f>
        <v>230</v>
      </c>
      <c r="G72" s="18">
        <f t="shared" ref="G72:I72" si="23">G70-G71</f>
        <v>0</v>
      </c>
      <c r="H72" s="18">
        <f t="shared" si="23"/>
        <v>190</v>
      </c>
      <c r="I72" s="18">
        <f t="shared" si="23"/>
        <v>420</v>
      </c>
    </row>
    <row r="73" spans="2:9" s="13" customFormat="1" x14ac:dyDescent="0.3">
      <c r="B73" s="62"/>
      <c r="C73" s="71"/>
      <c r="D73" s="46" t="s">
        <v>61</v>
      </c>
      <c r="E73" s="6" t="s">
        <v>31</v>
      </c>
      <c r="F73" s="18">
        <v>4500000</v>
      </c>
      <c r="G73" s="18">
        <v>0</v>
      </c>
      <c r="H73" s="18">
        <v>0</v>
      </c>
      <c r="I73" s="17">
        <f>F73+G73+H73</f>
        <v>4500000</v>
      </c>
    </row>
    <row r="74" spans="2:9" s="13" customFormat="1" x14ac:dyDescent="0.3">
      <c r="B74" s="62"/>
      <c r="C74" s="71"/>
      <c r="D74" s="62"/>
      <c r="E74" s="31" t="s">
        <v>40</v>
      </c>
      <c r="F74" s="18">
        <v>888000</v>
      </c>
      <c r="G74" s="18">
        <v>0</v>
      </c>
      <c r="H74" s="18">
        <v>0</v>
      </c>
      <c r="I74" s="17">
        <f>F74+G74+H74</f>
        <v>888000</v>
      </c>
    </row>
    <row r="75" spans="2:9" s="13" customFormat="1" x14ac:dyDescent="0.3">
      <c r="B75" s="62"/>
      <c r="C75" s="71"/>
      <c r="D75" s="47"/>
      <c r="E75" s="31" t="s">
        <v>32</v>
      </c>
      <c r="F75" s="18">
        <f>F73-F74</f>
        <v>3612000</v>
      </c>
      <c r="G75" s="18">
        <f t="shared" ref="G75:I75" si="24">G73-G74</f>
        <v>0</v>
      </c>
      <c r="H75" s="18">
        <f t="shared" si="24"/>
        <v>0</v>
      </c>
      <c r="I75" s="18">
        <f t="shared" si="24"/>
        <v>3612000</v>
      </c>
    </row>
    <row r="76" spans="2:9" s="13" customFormat="1" x14ac:dyDescent="0.3">
      <c r="B76" s="62"/>
      <c r="C76" s="71"/>
      <c r="D76" s="46" t="s">
        <v>62</v>
      </c>
      <c r="E76" s="6" t="s">
        <v>31</v>
      </c>
      <c r="F76" s="18">
        <v>0</v>
      </c>
      <c r="G76" s="18">
        <v>0</v>
      </c>
      <c r="H76" s="18">
        <v>924000</v>
      </c>
      <c r="I76" s="17">
        <f>F76+G76+H76</f>
        <v>924000</v>
      </c>
    </row>
    <row r="77" spans="2:9" s="13" customFormat="1" x14ac:dyDescent="0.3">
      <c r="B77" s="62"/>
      <c r="C77" s="71"/>
      <c r="D77" s="62"/>
      <c r="E77" s="31" t="s">
        <v>40</v>
      </c>
      <c r="F77" s="18">
        <v>0</v>
      </c>
      <c r="G77" s="18">
        <v>0</v>
      </c>
      <c r="H77" s="18">
        <v>924000</v>
      </c>
      <c r="I77" s="17">
        <f>F77+G77+H77</f>
        <v>924000</v>
      </c>
    </row>
    <row r="78" spans="2:9" s="13" customFormat="1" x14ac:dyDescent="0.3">
      <c r="B78" s="62"/>
      <c r="C78" s="71"/>
      <c r="D78" s="47"/>
      <c r="E78" s="31" t="s">
        <v>32</v>
      </c>
      <c r="F78" s="18">
        <f>F76-F77</f>
        <v>0</v>
      </c>
      <c r="G78" s="18">
        <f t="shared" ref="G78:I78" si="25">G76-G77</f>
        <v>0</v>
      </c>
      <c r="H78" s="18">
        <f t="shared" si="25"/>
        <v>0</v>
      </c>
      <c r="I78" s="18">
        <f t="shared" si="25"/>
        <v>0</v>
      </c>
    </row>
    <row r="79" spans="2:9" s="13" customFormat="1" x14ac:dyDescent="0.3">
      <c r="B79" s="62"/>
      <c r="C79" s="71"/>
      <c r="D79" s="46" t="s">
        <v>63</v>
      </c>
      <c r="E79" s="6" t="s">
        <v>31</v>
      </c>
      <c r="F79" s="18">
        <v>7993000</v>
      </c>
      <c r="G79" s="18">
        <v>0</v>
      </c>
      <c r="H79" s="18">
        <v>691460</v>
      </c>
      <c r="I79" s="17">
        <f>F79+G79+H79</f>
        <v>8684460</v>
      </c>
    </row>
    <row r="80" spans="2:9" s="13" customFormat="1" x14ac:dyDescent="0.3">
      <c r="B80" s="62"/>
      <c r="C80" s="71"/>
      <c r="D80" s="62"/>
      <c r="E80" s="31" t="s">
        <v>40</v>
      </c>
      <c r="F80" s="18">
        <v>7200260</v>
      </c>
      <c r="G80" s="18">
        <v>0</v>
      </c>
      <c r="H80" s="18">
        <v>668500</v>
      </c>
      <c r="I80" s="17">
        <f>F80+G80+H80</f>
        <v>7868760</v>
      </c>
    </row>
    <row r="81" spans="1:9" s="13" customFormat="1" x14ac:dyDescent="0.3">
      <c r="B81" s="62"/>
      <c r="C81" s="71"/>
      <c r="D81" s="47"/>
      <c r="E81" s="31" t="s">
        <v>32</v>
      </c>
      <c r="F81" s="18">
        <f>F79-F80</f>
        <v>792740</v>
      </c>
      <c r="G81" s="18">
        <f t="shared" ref="G81:I81" si="26">G79-G80</f>
        <v>0</v>
      </c>
      <c r="H81" s="18">
        <f t="shared" si="26"/>
        <v>22960</v>
      </c>
      <c r="I81" s="18">
        <f t="shared" si="26"/>
        <v>815700</v>
      </c>
    </row>
    <row r="82" spans="1:9" s="13" customFormat="1" x14ac:dyDescent="0.3">
      <c r="B82" s="62"/>
      <c r="C82" s="71"/>
      <c r="D82" s="46" t="s">
        <v>64</v>
      </c>
      <c r="E82" s="6" t="s">
        <v>31</v>
      </c>
      <c r="F82" s="18">
        <v>58000000</v>
      </c>
      <c r="G82" s="18">
        <v>0</v>
      </c>
      <c r="H82" s="18">
        <v>35000</v>
      </c>
      <c r="I82" s="17">
        <f>F82+G82+H82</f>
        <v>58035000</v>
      </c>
    </row>
    <row r="83" spans="1:9" s="13" customFormat="1" x14ac:dyDescent="0.3">
      <c r="B83" s="62"/>
      <c r="C83" s="71"/>
      <c r="D83" s="62"/>
      <c r="E83" s="31" t="s">
        <v>40</v>
      </c>
      <c r="F83" s="18">
        <v>33025820</v>
      </c>
      <c r="G83" s="18">
        <v>0</v>
      </c>
      <c r="H83" s="18">
        <v>35000</v>
      </c>
      <c r="I83" s="17">
        <f>F83+G83+H83</f>
        <v>33060820</v>
      </c>
    </row>
    <row r="84" spans="1:9" s="13" customFormat="1" x14ac:dyDescent="0.3">
      <c r="B84" s="62"/>
      <c r="C84" s="71"/>
      <c r="D84" s="47"/>
      <c r="E84" s="31" t="s">
        <v>32</v>
      </c>
      <c r="F84" s="18">
        <f>F82-F83</f>
        <v>24974180</v>
      </c>
      <c r="G84" s="18">
        <f t="shared" ref="G84:I84" si="27">G82-G83</f>
        <v>0</v>
      </c>
      <c r="H84" s="18">
        <f t="shared" si="27"/>
        <v>0</v>
      </c>
      <c r="I84" s="18">
        <f t="shared" si="27"/>
        <v>24974180</v>
      </c>
    </row>
    <row r="85" spans="1:9" x14ac:dyDescent="0.3">
      <c r="B85" s="62"/>
      <c r="C85" s="71"/>
      <c r="D85" s="46" t="s">
        <v>65</v>
      </c>
      <c r="E85" s="6" t="s">
        <v>31</v>
      </c>
      <c r="F85" s="18">
        <v>0</v>
      </c>
      <c r="G85" s="18">
        <v>0</v>
      </c>
      <c r="H85" s="18">
        <v>22504000</v>
      </c>
      <c r="I85" s="17">
        <f>F85+G85+H85</f>
        <v>22504000</v>
      </c>
    </row>
    <row r="86" spans="1:9" x14ac:dyDescent="0.3">
      <c r="B86" s="62"/>
      <c r="C86" s="71"/>
      <c r="D86" s="62"/>
      <c r="E86" s="16" t="s">
        <v>40</v>
      </c>
      <c r="F86" s="18">
        <v>0</v>
      </c>
      <c r="G86" s="18">
        <v>0</v>
      </c>
      <c r="H86" s="18">
        <v>22308050</v>
      </c>
      <c r="I86" s="17">
        <f>F86+G86+H86</f>
        <v>22308050</v>
      </c>
    </row>
    <row r="87" spans="1:9" x14ac:dyDescent="0.3">
      <c r="B87" s="62"/>
      <c r="C87" s="71"/>
      <c r="D87" s="47"/>
      <c r="E87" s="16" t="s">
        <v>32</v>
      </c>
      <c r="F87" s="18">
        <f>F85-F86</f>
        <v>0</v>
      </c>
      <c r="G87" s="18">
        <f t="shared" ref="G87:I87" si="28">G85-G86</f>
        <v>0</v>
      </c>
      <c r="H87" s="18">
        <f t="shared" si="28"/>
        <v>195950</v>
      </c>
      <c r="I87" s="18">
        <f t="shared" si="28"/>
        <v>195950</v>
      </c>
    </row>
    <row r="88" spans="1:9" x14ac:dyDescent="0.3">
      <c r="B88" s="62"/>
      <c r="C88" s="71"/>
      <c r="D88" s="66" t="s">
        <v>36</v>
      </c>
      <c r="E88" s="19" t="s">
        <v>31</v>
      </c>
      <c r="F88" s="20">
        <f>F58+F61+F64+F67+F70+F73+F76+F79+F82+F85</f>
        <v>74772000</v>
      </c>
      <c r="G88" s="20">
        <f>G58+G61+G64+G67+G70+G73+G76+G79+G82+G85</f>
        <v>0</v>
      </c>
      <c r="H88" s="20">
        <f>H58+H61+H64+H67+H70+H73+H76+H79+H82+H85</f>
        <v>35967460</v>
      </c>
      <c r="I88" s="21">
        <f>F88+G88+H88</f>
        <v>110739460</v>
      </c>
    </row>
    <row r="89" spans="1:9" x14ac:dyDescent="0.3">
      <c r="B89" s="62"/>
      <c r="C89" s="71"/>
      <c r="D89" s="67"/>
      <c r="E89" s="19" t="s">
        <v>40</v>
      </c>
      <c r="F89" s="20">
        <f>F59+F62+F65+F68+F71+F74+F77+F80+F83+F86</f>
        <v>45322630</v>
      </c>
      <c r="G89" s="20">
        <f>G59+G62+G65+G68+G71+G74+G77+G80+G83+G86</f>
        <v>0</v>
      </c>
      <c r="H89" s="20">
        <f>H59+H62+H65+H68+H71+H74+H77+H80+H83+H86</f>
        <v>35746220</v>
      </c>
      <c r="I89" s="21">
        <f>F89+G89+H89</f>
        <v>81068850</v>
      </c>
    </row>
    <row r="90" spans="1:9" x14ac:dyDescent="0.3">
      <c r="B90" s="62"/>
      <c r="C90" s="72"/>
      <c r="D90" s="68"/>
      <c r="E90" s="19" t="s">
        <v>32</v>
      </c>
      <c r="F90" s="20">
        <f>F88-F89</f>
        <v>29449370</v>
      </c>
      <c r="G90" s="20">
        <f t="shared" ref="G90:I90" si="29">G88-G89</f>
        <v>0</v>
      </c>
      <c r="H90" s="20">
        <f t="shared" si="29"/>
        <v>221240</v>
      </c>
      <c r="I90" s="20">
        <f t="shared" si="29"/>
        <v>29670610</v>
      </c>
    </row>
    <row r="91" spans="1:9" x14ac:dyDescent="0.3">
      <c r="B91" s="62"/>
      <c r="C91" s="63" t="s">
        <v>46</v>
      </c>
      <c r="D91" s="42"/>
      <c r="E91" s="9" t="s">
        <v>31</v>
      </c>
      <c r="F91" s="25">
        <f>F88</f>
        <v>74772000</v>
      </c>
      <c r="G91" s="25">
        <f>G88</f>
        <v>0</v>
      </c>
      <c r="H91" s="25">
        <f>H88</f>
        <v>35967460</v>
      </c>
      <c r="I91" s="25">
        <f>F91+G91+H91</f>
        <v>110739460</v>
      </c>
    </row>
    <row r="92" spans="1:9" x14ac:dyDescent="0.3">
      <c r="B92" s="62"/>
      <c r="C92" s="64"/>
      <c r="D92" s="43"/>
      <c r="E92" s="22" t="s">
        <v>40</v>
      </c>
      <c r="F92" s="25">
        <f>F89</f>
        <v>45322630</v>
      </c>
      <c r="G92" s="25">
        <f>G89</f>
        <v>0</v>
      </c>
      <c r="H92" s="25">
        <f>H89</f>
        <v>35746220</v>
      </c>
      <c r="I92" s="25">
        <f>F92+G92+H92</f>
        <v>81068850</v>
      </c>
    </row>
    <row r="93" spans="1:9" x14ac:dyDescent="0.3">
      <c r="B93" s="47"/>
      <c r="C93" s="65"/>
      <c r="D93" s="44"/>
      <c r="E93" s="22" t="s">
        <v>32</v>
      </c>
      <c r="F93" s="25">
        <f>F91-F92</f>
        <v>29449370</v>
      </c>
      <c r="G93" s="25">
        <f t="shared" ref="G93:I93" si="30">G91-G92</f>
        <v>0</v>
      </c>
      <c r="H93" s="25">
        <f t="shared" si="30"/>
        <v>221240</v>
      </c>
      <c r="I93" s="25">
        <f t="shared" si="30"/>
        <v>29670610</v>
      </c>
    </row>
    <row r="94" spans="1:9" s="1" customFormat="1" x14ac:dyDescent="0.3">
      <c r="A94" s="13"/>
      <c r="B94" s="46" t="s">
        <v>66</v>
      </c>
      <c r="C94" s="46" t="s">
        <v>67</v>
      </c>
      <c r="D94" s="46" t="s">
        <v>68</v>
      </c>
      <c r="E94" s="6" t="s">
        <v>31</v>
      </c>
      <c r="F94" s="18">
        <v>0</v>
      </c>
      <c r="G94" s="18">
        <v>0</v>
      </c>
      <c r="H94" s="18">
        <v>335000</v>
      </c>
      <c r="I94" s="17">
        <f>F94+G94+H94</f>
        <v>335000</v>
      </c>
    </row>
    <row r="95" spans="1:9" s="1" customFormat="1" x14ac:dyDescent="0.3">
      <c r="A95" s="13"/>
      <c r="B95" s="62"/>
      <c r="C95" s="62"/>
      <c r="D95" s="62"/>
      <c r="E95" s="31" t="s">
        <v>40</v>
      </c>
      <c r="F95" s="18">
        <v>0</v>
      </c>
      <c r="G95" s="18">
        <v>0</v>
      </c>
      <c r="H95" s="18">
        <v>334900</v>
      </c>
      <c r="I95" s="17">
        <f>F95+G95+H95</f>
        <v>334900</v>
      </c>
    </row>
    <row r="96" spans="1:9" s="1" customFormat="1" x14ac:dyDescent="0.3">
      <c r="A96" s="13"/>
      <c r="B96" s="62"/>
      <c r="C96" s="62"/>
      <c r="D96" s="47"/>
      <c r="E96" s="31" t="s">
        <v>32</v>
      </c>
      <c r="F96" s="18">
        <f>F94-F95</f>
        <v>0</v>
      </c>
      <c r="G96" s="18">
        <f t="shared" ref="G96:I96" si="31">G94-G95</f>
        <v>0</v>
      </c>
      <c r="H96" s="18">
        <f t="shared" si="31"/>
        <v>100</v>
      </c>
      <c r="I96" s="18">
        <f t="shared" si="31"/>
        <v>100</v>
      </c>
    </row>
    <row r="97" spans="1:9" s="1" customFormat="1" x14ac:dyDescent="0.3">
      <c r="A97" s="13"/>
      <c r="B97" s="62"/>
      <c r="C97" s="62"/>
      <c r="D97" s="66" t="s">
        <v>36</v>
      </c>
      <c r="E97" s="32" t="s">
        <v>31</v>
      </c>
      <c r="F97" s="20">
        <f>F94</f>
        <v>0</v>
      </c>
      <c r="G97" s="20">
        <f>G94</f>
        <v>0</v>
      </c>
      <c r="H97" s="20">
        <f>H94</f>
        <v>335000</v>
      </c>
      <c r="I97" s="21">
        <f>F97+G97+H97</f>
        <v>335000</v>
      </c>
    </row>
    <row r="98" spans="1:9" s="1" customFormat="1" x14ac:dyDescent="0.3">
      <c r="A98" s="13"/>
      <c r="B98" s="62"/>
      <c r="C98" s="62"/>
      <c r="D98" s="67"/>
      <c r="E98" s="32" t="s">
        <v>40</v>
      </c>
      <c r="F98" s="20">
        <f>F95</f>
        <v>0</v>
      </c>
      <c r="G98" s="20">
        <f>G95</f>
        <v>0</v>
      </c>
      <c r="H98" s="20">
        <f>H95</f>
        <v>334900</v>
      </c>
      <c r="I98" s="21">
        <f>F98+G98+H98</f>
        <v>334900</v>
      </c>
    </row>
    <row r="99" spans="1:9" s="1" customFormat="1" x14ac:dyDescent="0.3">
      <c r="A99" s="13"/>
      <c r="B99" s="62"/>
      <c r="C99" s="47"/>
      <c r="D99" s="68"/>
      <c r="E99" s="32" t="s">
        <v>32</v>
      </c>
      <c r="F99" s="20">
        <f>F97-F98</f>
        <v>0</v>
      </c>
      <c r="G99" s="20">
        <f t="shared" ref="G99:I99" si="32">G97-G98</f>
        <v>0</v>
      </c>
      <c r="H99" s="20">
        <f t="shared" si="32"/>
        <v>100</v>
      </c>
      <c r="I99" s="20">
        <f t="shared" si="32"/>
        <v>100</v>
      </c>
    </row>
    <row r="100" spans="1:9" s="1" customFormat="1" x14ac:dyDescent="0.3">
      <c r="A100" s="13"/>
      <c r="B100" s="62"/>
      <c r="C100" s="63" t="s">
        <v>46</v>
      </c>
      <c r="D100" s="42"/>
      <c r="E100" s="30" t="s">
        <v>31</v>
      </c>
      <c r="F100" s="25">
        <f>F97</f>
        <v>0</v>
      </c>
      <c r="G100" s="25">
        <f>G97</f>
        <v>0</v>
      </c>
      <c r="H100" s="25">
        <f>H97</f>
        <v>335000</v>
      </c>
      <c r="I100" s="25">
        <f>F100+G100+H100</f>
        <v>335000</v>
      </c>
    </row>
    <row r="101" spans="1:9" s="1" customFormat="1" x14ac:dyDescent="0.3">
      <c r="A101" s="13"/>
      <c r="B101" s="62"/>
      <c r="C101" s="64"/>
      <c r="D101" s="43"/>
      <c r="E101" s="30" t="s">
        <v>40</v>
      </c>
      <c r="F101" s="25">
        <f>F98</f>
        <v>0</v>
      </c>
      <c r="G101" s="25">
        <f>G98</f>
        <v>0</v>
      </c>
      <c r="H101" s="25">
        <f>H98</f>
        <v>334900</v>
      </c>
      <c r="I101" s="25">
        <f>F101+G101+H101</f>
        <v>334900</v>
      </c>
    </row>
    <row r="102" spans="1:9" s="1" customFormat="1" x14ac:dyDescent="0.3">
      <c r="A102" s="13"/>
      <c r="B102" s="47"/>
      <c r="C102" s="65"/>
      <c r="D102" s="44"/>
      <c r="E102" s="30" t="s">
        <v>32</v>
      </c>
      <c r="F102" s="25">
        <f>F100-F101</f>
        <v>0</v>
      </c>
      <c r="G102" s="25">
        <f t="shared" ref="G102:I102" si="33">G100-G101</f>
        <v>0</v>
      </c>
      <c r="H102" s="25">
        <f t="shared" si="33"/>
        <v>100</v>
      </c>
      <c r="I102" s="25">
        <f t="shared" si="33"/>
        <v>100</v>
      </c>
    </row>
    <row r="103" spans="1:9" s="1" customFormat="1" x14ac:dyDescent="0.3">
      <c r="A103" s="13"/>
      <c r="B103" s="46" t="s">
        <v>69</v>
      </c>
      <c r="C103" s="46" t="s">
        <v>69</v>
      </c>
      <c r="D103" s="46" t="s">
        <v>69</v>
      </c>
      <c r="E103" s="6" t="s">
        <v>31</v>
      </c>
      <c r="F103" s="18">
        <v>0</v>
      </c>
      <c r="G103" s="18">
        <v>1701000</v>
      </c>
      <c r="H103" s="18">
        <v>0</v>
      </c>
      <c r="I103" s="17">
        <f>F103+G103+H103</f>
        <v>1701000</v>
      </c>
    </row>
    <row r="104" spans="1:9" s="1" customFormat="1" x14ac:dyDescent="0.3">
      <c r="A104" s="13"/>
      <c r="B104" s="62"/>
      <c r="C104" s="62"/>
      <c r="D104" s="62"/>
      <c r="E104" s="31" t="s">
        <v>40</v>
      </c>
      <c r="F104" s="18">
        <v>0</v>
      </c>
      <c r="G104" s="18">
        <v>0</v>
      </c>
      <c r="H104" s="18">
        <v>0</v>
      </c>
      <c r="I104" s="17">
        <f>F104+G104+H104</f>
        <v>0</v>
      </c>
    </row>
    <row r="105" spans="1:9" s="1" customFormat="1" x14ac:dyDescent="0.3">
      <c r="A105" s="13"/>
      <c r="B105" s="62"/>
      <c r="C105" s="62"/>
      <c r="D105" s="47"/>
      <c r="E105" s="31" t="s">
        <v>32</v>
      </c>
      <c r="F105" s="18">
        <f>F103-F104</f>
        <v>0</v>
      </c>
      <c r="G105" s="18">
        <f t="shared" ref="G105:I105" si="34">G103-G104</f>
        <v>1701000</v>
      </c>
      <c r="H105" s="18">
        <f t="shared" si="34"/>
        <v>0</v>
      </c>
      <c r="I105" s="18">
        <f t="shared" si="34"/>
        <v>1701000</v>
      </c>
    </row>
    <row r="106" spans="1:9" s="1" customFormat="1" x14ac:dyDescent="0.3">
      <c r="A106" s="13"/>
      <c r="B106" s="62"/>
      <c r="C106" s="62"/>
      <c r="D106" s="66" t="s">
        <v>36</v>
      </c>
      <c r="E106" s="32" t="s">
        <v>31</v>
      </c>
      <c r="F106" s="20">
        <f>F103</f>
        <v>0</v>
      </c>
      <c r="G106" s="20">
        <f>G103</f>
        <v>1701000</v>
      </c>
      <c r="H106" s="20">
        <f>H103</f>
        <v>0</v>
      </c>
      <c r="I106" s="21">
        <f>F106+G106+H106</f>
        <v>1701000</v>
      </c>
    </row>
    <row r="107" spans="1:9" s="1" customFormat="1" x14ac:dyDescent="0.3">
      <c r="A107" s="13"/>
      <c r="B107" s="62"/>
      <c r="C107" s="62"/>
      <c r="D107" s="67"/>
      <c r="E107" s="32" t="s">
        <v>40</v>
      </c>
      <c r="F107" s="20">
        <f>F104</f>
        <v>0</v>
      </c>
      <c r="G107" s="20">
        <f>G104</f>
        <v>0</v>
      </c>
      <c r="H107" s="20">
        <f>H104</f>
        <v>0</v>
      </c>
      <c r="I107" s="21">
        <f>F107+G107+H107</f>
        <v>0</v>
      </c>
    </row>
    <row r="108" spans="1:9" s="1" customFormat="1" x14ac:dyDescent="0.3">
      <c r="A108" s="13"/>
      <c r="B108" s="62"/>
      <c r="C108" s="47"/>
      <c r="D108" s="68"/>
      <c r="E108" s="32" t="s">
        <v>32</v>
      </c>
      <c r="F108" s="20">
        <f>F106-F107</f>
        <v>0</v>
      </c>
      <c r="G108" s="20">
        <f t="shared" ref="G108:I108" si="35">G106-G107</f>
        <v>1701000</v>
      </c>
      <c r="H108" s="20">
        <f t="shared" si="35"/>
        <v>0</v>
      </c>
      <c r="I108" s="20">
        <f t="shared" si="35"/>
        <v>1701000</v>
      </c>
    </row>
    <row r="109" spans="1:9" s="1" customFormat="1" x14ac:dyDescent="0.3">
      <c r="A109" s="13"/>
      <c r="B109" s="62"/>
      <c r="C109" s="63" t="s">
        <v>46</v>
      </c>
      <c r="D109" s="42"/>
      <c r="E109" s="30" t="s">
        <v>31</v>
      </c>
      <c r="F109" s="25">
        <f>F106</f>
        <v>0</v>
      </c>
      <c r="G109" s="25">
        <f>G106</f>
        <v>1701000</v>
      </c>
      <c r="H109" s="25">
        <f>H106</f>
        <v>0</v>
      </c>
      <c r="I109" s="25">
        <f>F109+G109+H109</f>
        <v>1701000</v>
      </c>
    </row>
    <row r="110" spans="1:9" s="1" customFormat="1" x14ac:dyDescent="0.3">
      <c r="A110" s="89"/>
      <c r="B110" s="62"/>
      <c r="C110" s="64"/>
      <c r="D110" s="43"/>
      <c r="E110" s="30" t="s">
        <v>40</v>
      </c>
      <c r="F110" s="25">
        <f>F107</f>
        <v>0</v>
      </c>
      <c r="G110" s="25">
        <f>G107</f>
        <v>0</v>
      </c>
      <c r="H110" s="25">
        <f>H107</f>
        <v>0</v>
      </c>
      <c r="I110" s="25">
        <f>F110+G110+H110</f>
        <v>0</v>
      </c>
    </row>
    <row r="111" spans="1:9" s="1" customFormat="1" x14ac:dyDescent="0.3">
      <c r="A111" s="13"/>
      <c r="B111" s="47"/>
      <c r="C111" s="65"/>
      <c r="D111" s="44"/>
      <c r="E111" s="30" t="s">
        <v>32</v>
      </c>
      <c r="F111" s="25">
        <f>F109-F110</f>
        <v>0</v>
      </c>
      <c r="G111" s="25">
        <f t="shared" ref="G111:I111" si="36">G109-G110</f>
        <v>1701000</v>
      </c>
      <c r="H111" s="25">
        <f t="shared" si="36"/>
        <v>0</v>
      </c>
      <c r="I111" s="25">
        <f t="shared" si="36"/>
        <v>1701000</v>
      </c>
    </row>
    <row r="112" spans="1:9" x14ac:dyDescent="0.3">
      <c r="B112" s="46" t="s">
        <v>2</v>
      </c>
      <c r="C112" s="46" t="s">
        <v>70</v>
      </c>
      <c r="D112" s="62" t="s">
        <v>50</v>
      </c>
      <c r="E112" s="6" t="s">
        <v>31</v>
      </c>
      <c r="F112" s="18">
        <v>0</v>
      </c>
      <c r="G112" s="18">
        <v>0</v>
      </c>
      <c r="H112" s="18">
        <v>41400000</v>
      </c>
      <c r="I112" s="18">
        <f>F112+G112+H112</f>
        <v>41400000</v>
      </c>
    </row>
    <row r="113" spans="1:9" x14ac:dyDescent="0.3">
      <c r="B113" s="62"/>
      <c r="C113" s="62"/>
      <c r="D113" s="62"/>
      <c r="E113" s="16" t="s">
        <v>40</v>
      </c>
      <c r="F113" s="18">
        <v>0</v>
      </c>
      <c r="G113" s="18">
        <v>0</v>
      </c>
      <c r="H113" s="18">
        <v>0</v>
      </c>
      <c r="I113" s="18">
        <f>F113+G113+H113</f>
        <v>0</v>
      </c>
    </row>
    <row r="114" spans="1:9" x14ac:dyDescent="0.3">
      <c r="B114" s="62"/>
      <c r="C114" s="62"/>
      <c r="D114" s="47"/>
      <c r="E114" s="16" t="s">
        <v>32</v>
      </c>
      <c r="F114" s="18">
        <f>F112-F113</f>
        <v>0</v>
      </c>
      <c r="G114" s="18">
        <f t="shared" ref="G114:I114" si="37">G112-G113</f>
        <v>0</v>
      </c>
      <c r="H114" s="18">
        <f t="shared" si="37"/>
        <v>41400000</v>
      </c>
      <c r="I114" s="18">
        <f t="shared" si="37"/>
        <v>41400000</v>
      </c>
    </row>
    <row r="115" spans="1:9" s="1" customFormat="1" x14ac:dyDescent="0.3">
      <c r="A115" s="2"/>
      <c r="B115" s="46"/>
      <c r="C115" s="46"/>
      <c r="D115" s="70" t="s">
        <v>23</v>
      </c>
      <c r="E115" s="6" t="s">
        <v>31</v>
      </c>
      <c r="F115" s="8">
        <v>0</v>
      </c>
      <c r="G115" s="8">
        <v>21275337</v>
      </c>
      <c r="H115" s="8">
        <v>0</v>
      </c>
      <c r="I115" s="7">
        <f>F115+G115+H115</f>
        <v>21275337</v>
      </c>
    </row>
    <row r="116" spans="1:9" s="1" customFormat="1" x14ac:dyDescent="0.3">
      <c r="A116" s="2"/>
      <c r="B116" s="62"/>
      <c r="C116" s="62"/>
      <c r="D116" s="71"/>
      <c r="E116" s="5" t="s">
        <v>40</v>
      </c>
      <c r="F116" s="8">
        <v>0</v>
      </c>
      <c r="G116" s="8">
        <v>17654292</v>
      </c>
      <c r="H116" s="8">
        <v>0</v>
      </c>
      <c r="I116" s="7">
        <f>F116+G116+H116</f>
        <v>17654292</v>
      </c>
    </row>
    <row r="117" spans="1:9" s="1" customFormat="1" x14ac:dyDescent="0.3">
      <c r="A117" s="2"/>
      <c r="B117" s="46"/>
      <c r="C117" s="46"/>
      <c r="D117" s="72"/>
      <c r="E117" s="5" t="s">
        <v>32</v>
      </c>
      <c r="F117" s="8">
        <f>F115-F116</f>
        <v>0</v>
      </c>
      <c r="G117" s="8">
        <f t="shared" ref="G117:I117" si="38">G115-G116</f>
        <v>3621045</v>
      </c>
      <c r="H117" s="8">
        <f t="shared" si="38"/>
        <v>0</v>
      </c>
      <c r="I117" s="8">
        <f t="shared" si="38"/>
        <v>3621045</v>
      </c>
    </row>
    <row r="118" spans="1:9" ht="16.5" customHeight="1" x14ac:dyDescent="0.3">
      <c r="B118" s="62"/>
      <c r="C118" s="62"/>
      <c r="D118" s="66" t="s">
        <v>36</v>
      </c>
      <c r="E118" s="19" t="s">
        <v>31</v>
      </c>
      <c r="F118" s="20">
        <f>F112+F115</f>
        <v>0</v>
      </c>
      <c r="G118" s="20">
        <f t="shared" ref="G118:H119" si="39">G112+G115</f>
        <v>21275337</v>
      </c>
      <c r="H118" s="20">
        <f t="shared" si="39"/>
        <v>41400000</v>
      </c>
      <c r="I118" s="21">
        <f>F118+G118+H118</f>
        <v>62675337</v>
      </c>
    </row>
    <row r="119" spans="1:9" x14ac:dyDescent="0.3">
      <c r="B119" s="62"/>
      <c r="C119" s="62"/>
      <c r="D119" s="67"/>
      <c r="E119" s="19" t="s">
        <v>40</v>
      </c>
      <c r="F119" s="20">
        <f>F113+F116</f>
        <v>0</v>
      </c>
      <c r="G119" s="20">
        <f t="shared" si="39"/>
        <v>17654292</v>
      </c>
      <c r="H119" s="20">
        <f t="shared" si="39"/>
        <v>0</v>
      </c>
      <c r="I119" s="21">
        <f>F119+G119+H119</f>
        <v>17654292</v>
      </c>
    </row>
    <row r="120" spans="1:9" x14ac:dyDescent="0.3">
      <c r="B120" s="62"/>
      <c r="C120" s="47"/>
      <c r="D120" s="68"/>
      <c r="E120" s="19" t="s">
        <v>32</v>
      </c>
      <c r="F120" s="20">
        <f>F118-F119</f>
        <v>0</v>
      </c>
      <c r="G120" s="20">
        <f t="shared" ref="G120:I120" si="40">G118-G119</f>
        <v>3621045</v>
      </c>
      <c r="H120" s="20">
        <f t="shared" si="40"/>
        <v>41400000</v>
      </c>
      <c r="I120" s="20">
        <f t="shared" si="40"/>
        <v>45021045</v>
      </c>
    </row>
    <row r="121" spans="1:9" x14ac:dyDescent="0.3">
      <c r="B121" s="62"/>
      <c r="C121" s="63" t="s">
        <v>46</v>
      </c>
      <c r="D121" s="42"/>
      <c r="E121" s="9" t="s">
        <v>31</v>
      </c>
      <c r="F121" s="23">
        <f>F118</f>
        <v>0</v>
      </c>
      <c r="G121" s="23">
        <f t="shared" ref="G121:H122" si="41">G118</f>
        <v>21275337</v>
      </c>
      <c r="H121" s="23">
        <f t="shared" si="41"/>
        <v>41400000</v>
      </c>
      <c r="I121" s="24">
        <f>F121+G121+H121</f>
        <v>62675337</v>
      </c>
    </row>
    <row r="122" spans="1:9" x14ac:dyDescent="0.3">
      <c r="B122" s="62"/>
      <c r="C122" s="64"/>
      <c r="D122" s="43"/>
      <c r="E122" s="22" t="s">
        <v>40</v>
      </c>
      <c r="F122" s="23">
        <f>F119</f>
        <v>0</v>
      </c>
      <c r="G122" s="23">
        <f t="shared" si="41"/>
        <v>17654292</v>
      </c>
      <c r="H122" s="23">
        <f t="shared" si="41"/>
        <v>0</v>
      </c>
      <c r="I122" s="24">
        <f>F122+G122+H122</f>
        <v>17654292</v>
      </c>
    </row>
    <row r="123" spans="1:9" x14ac:dyDescent="0.3">
      <c r="B123" s="62"/>
      <c r="C123" s="64"/>
      <c r="D123" s="43"/>
      <c r="E123" s="22" t="s">
        <v>32</v>
      </c>
      <c r="F123" s="23">
        <f>F121-F122</f>
        <v>0</v>
      </c>
      <c r="G123" s="23">
        <f t="shared" ref="G123:I123" si="42">G121-G122</f>
        <v>3621045</v>
      </c>
      <c r="H123" s="23">
        <f t="shared" si="42"/>
        <v>41400000</v>
      </c>
      <c r="I123" s="23">
        <f t="shared" si="42"/>
        <v>45021045</v>
      </c>
    </row>
    <row r="124" spans="1:9" x14ac:dyDescent="0.3">
      <c r="B124" s="69" t="s">
        <v>38</v>
      </c>
      <c r="C124" s="69"/>
      <c r="D124" s="69"/>
      <c r="E124" s="27" t="s">
        <v>31</v>
      </c>
      <c r="F124" s="28">
        <f>F55+F91+F100+F109+F121</f>
        <v>666700000</v>
      </c>
      <c r="G124" s="28">
        <f>G55+G91+G100+G109+G121</f>
        <v>26000337</v>
      </c>
      <c r="H124" s="28">
        <f>H55+H91+H100+H109+H121</f>
        <v>93030460</v>
      </c>
      <c r="I124" s="28">
        <f>F124+G124+H124</f>
        <v>785730797</v>
      </c>
    </row>
    <row r="125" spans="1:9" x14ac:dyDescent="0.3">
      <c r="B125" s="69"/>
      <c r="C125" s="69"/>
      <c r="D125" s="69"/>
      <c r="E125" s="27" t="s">
        <v>40</v>
      </c>
      <c r="F125" s="28">
        <f>F56+F92+F101+F110+F122</f>
        <v>618474970</v>
      </c>
      <c r="G125" s="28">
        <f>G56+G92+G101+G110+G122</f>
        <v>18972969</v>
      </c>
      <c r="H125" s="28">
        <f>H56+H92+H101+H110+H122</f>
        <v>50819330</v>
      </c>
      <c r="I125" s="28">
        <f>F125+G125+H125</f>
        <v>688267269</v>
      </c>
    </row>
    <row r="126" spans="1:9" x14ac:dyDescent="0.3">
      <c r="B126" s="69"/>
      <c r="C126" s="69"/>
      <c r="D126" s="69"/>
      <c r="E126" s="27" t="s">
        <v>32</v>
      </c>
      <c r="F126" s="28">
        <f>F124-F125</f>
        <v>48225030</v>
      </c>
      <c r="G126" s="28">
        <f t="shared" ref="G126:I126" si="43">G124-G125</f>
        <v>7027368</v>
      </c>
      <c r="H126" s="28">
        <f t="shared" si="43"/>
        <v>42211130</v>
      </c>
      <c r="I126" s="28">
        <f t="shared" si="43"/>
        <v>97463528</v>
      </c>
    </row>
  </sheetData>
  <mergeCells count="59">
    <mergeCell ref="B103:B111"/>
    <mergeCell ref="C103:C108"/>
    <mergeCell ref="D103:D105"/>
    <mergeCell ref="D106:D108"/>
    <mergeCell ref="C109:D111"/>
    <mergeCell ref="D97:D99"/>
    <mergeCell ref="C100:D102"/>
    <mergeCell ref="D94:D96"/>
    <mergeCell ref="B94:B102"/>
    <mergeCell ref="C94:C99"/>
    <mergeCell ref="B124:D126"/>
    <mergeCell ref="D118:D120"/>
    <mergeCell ref="D112:D114"/>
    <mergeCell ref="B112:B123"/>
    <mergeCell ref="C112:C120"/>
    <mergeCell ref="C121:D123"/>
    <mergeCell ref="D115:D117"/>
    <mergeCell ref="B58:B93"/>
    <mergeCell ref="D67:D69"/>
    <mergeCell ref="C91:D93"/>
    <mergeCell ref="D85:D87"/>
    <mergeCell ref="D88:D90"/>
    <mergeCell ref="D61:D63"/>
    <mergeCell ref="D58:D60"/>
    <mergeCell ref="D64:D66"/>
    <mergeCell ref="C58:C90"/>
    <mergeCell ref="D70:D72"/>
    <mergeCell ref="D73:D75"/>
    <mergeCell ref="D76:D78"/>
    <mergeCell ref="D79:D81"/>
    <mergeCell ref="D82:D84"/>
    <mergeCell ref="D22:D24"/>
    <mergeCell ref="D25:D27"/>
    <mergeCell ref="D16:D18"/>
    <mergeCell ref="D19:D21"/>
    <mergeCell ref="D52:D54"/>
    <mergeCell ref="D49:D51"/>
    <mergeCell ref="D46:D48"/>
    <mergeCell ref="D40:D42"/>
    <mergeCell ref="D43:D45"/>
    <mergeCell ref="D34:D36"/>
    <mergeCell ref="D37:D39"/>
    <mergeCell ref="D28:D30"/>
    <mergeCell ref="D31:D33"/>
    <mergeCell ref="D13:D15"/>
    <mergeCell ref="D7:D9"/>
    <mergeCell ref="D10:D12"/>
    <mergeCell ref="B5:D5"/>
    <mergeCell ref="E5:E6"/>
    <mergeCell ref="B7:B57"/>
    <mergeCell ref="C34:C54"/>
    <mergeCell ref="C55:D57"/>
    <mergeCell ref="C7:C24"/>
    <mergeCell ref="C25:C33"/>
    <mergeCell ref="F5:F6"/>
    <mergeCell ref="G5:G6"/>
    <mergeCell ref="H5:H6"/>
    <mergeCell ref="I5:I6"/>
    <mergeCell ref="B2:I2"/>
  </mergeCells>
  <phoneticPr fontId="6" type="noConversion"/>
  <pageMargins left="0.69972223043441772" right="0.69972223043441772" top="0.75" bottom="0.75" header="0.30000001192092896" footer="0.30000001192092896"/>
  <pageSetup paperSize="9" scale="7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195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세입결산서</vt:lpstr>
      <vt:lpstr>세출결산서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</dc:creator>
  <cp:lastModifiedBy>인천노보1</cp:lastModifiedBy>
  <cp:revision>19</cp:revision>
  <cp:lastPrinted>2025-04-01T06:13:03Z</cp:lastPrinted>
  <dcterms:created xsi:type="dcterms:W3CDTF">2020-04-03T05:42:19Z</dcterms:created>
  <dcterms:modified xsi:type="dcterms:W3CDTF">2025-04-07T07:02:10Z</dcterms:modified>
  <cp:version>1100.0100.01</cp:version>
</cp:coreProperties>
</file>