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2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15. 결산\2024\홈페이지 공고용\"/>
    </mc:Choice>
  </mc:AlternateContent>
  <x:bookViews>
    <x:workbookView xWindow="0" yWindow="0" windowWidth="15405" windowHeight="9720" activeTab="1"/>
  </x:bookViews>
  <x:sheets>
    <x:sheet name="세입결산서" sheetId="1" r:id="rId4"/>
    <x:sheet name="세출결산서" sheetId="2" r:id="rId5"/>
  </x:sheets>
  <x:definedNames>
    <x:definedName name="_xlnm._FilterDatabase" localSheetId="1" hidden="1">세출결산서!$F$5:$I$93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<x:sst xmlns:r="http://schemas.openxmlformats.org/officeDocument/2006/relationships" xmlns:c="http://schemas.openxmlformats.org/drawingml/2006/chart" xmlns:x="http://schemas.openxmlformats.org/spreadsheetml/2006/main" count="207" uniqueCount="56">
  <x:si>
    <x:t>세  입  결  산  서</x:t>
  </x:si>
  <x:si>
    <x:t>세  출  결  산  서</x:t>
  </x:si>
  <x:si>
    <x:t>기관운영비</x:t>
  </x:si>
  <x:si>
    <x:t>기타운영비</x:t>
  </x:si>
  <x:si>
    <x:t xml:space="preserve">반환금 </x:t>
  </x:si>
  <x:si>
    <x:t>정부보조</x:t>
  </x:si>
  <x:si>
    <x:t>비지정후원금</x:t>
  </x:si>
  <x:si>
    <x:t>공공요금</x:t>
  </x:si>
  <x:si>
    <x:t>기타예금이자</x:t>
  </x:si>
  <x:si>
    <x:t>전년도이월금</x:t>
  </x:si>
  <x:si>
    <x:t>기타잡수입</x:t>
  </x:si>
  <x:si>
    <x:t>기타후생경비</x:t>
  </x:si>
  <x:si>
    <x:t>사회보험부담금</x:t>
  </x:si>
  <x:si>
    <x:t>업무추진비</x:t>
  </x:si>
  <x:si>
    <x:t>시설부담</x:t>
  </x:si>
  <x:si>
    <x:t>제세공과금</x:t>
  </x:si>
  <x:si>
    <x:t>시도보조금</x:t>
  </x:si>
  <x:si>
    <x:t>지정후원금</x:t>
  </x:si>
  <x:si>
    <x:t>수용기관경비</x:t>
  </x:si>
  <x:si>
    <x:t>국고보조금</x:t>
  </x:si>
  <x:si>
    <x:t>후원금수입</x:t>
  </x:si>
  <x:si>
    <x:t>프로그램비</x:t>
  </x:si>
  <x:si>
    <x:t>보조금수입</x:t>
  </x:si>
  <x:si>
    <x:t>총계</x:t>
  </x:si>
  <x:si>
    <x:t>보조금</x:t>
  </x:si>
  <x:si>
    <x:t>총합계</x:t>
  </x:si>
  <x:si>
    <x:t>제수당</x:t>
  </x:si>
  <x:si>
    <x:t>관</x:t>
  </x:si>
  <x:si>
    <x:t>증감</x:t>
  </x:si>
  <x:si>
    <x:t>구분</x:t>
  </x:si>
  <x:si>
    <x:t>잡수입</x:t>
  </x:si>
  <x:si>
    <x:t>계</x:t>
  </x:si>
  <x:si>
    <x:t>인건비</x:t>
  </x:si>
  <x:si>
    <x:t>회의비</x:t>
  </x:si>
  <x:si>
    <x:t>과목</x:t>
  </x:si>
  <x:si>
    <x:t>여비</x:t>
  </x:si>
  <x:si>
    <x:t>사업비</x:t>
  </x:si>
  <x:si>
    <x:t>생계비</x:t>
  </x:si>
  <x:si>
    <x:t>의료비</x:t>
  </x:si>
  <x:si>
    <x:t>이월금</x:t>
  </x:si>
  <x:si>
    <x:t>후원금</x:t>
  </x:si>
  <x:si>
    <x:t>운영비</x:t>
  </x:si>
  <x:si>
    <x:t>급여</x:t>
  </x:si>
  <x:si>
    <x:t>차량비</x:t>
  </x:si>
  <x:si>
    <x:t>사무비</x:t>
  </x:si>
  <x:si>
    <x:t>목</x:t>
  </x:si>
  <x:si>
    <x:t>소계</x:t>
  </x:si>
  <x:si>
    <x:t>예산</x:t>
  </x:si>
  <x:si>
    <x:t>결산</x:t>
  </x:si>
  <x:si>
    <x:t>항</x:t>
  </x:si>
  <x:si>
    <x:t>예비비 및 기타</x:t>
  </x:si>
  <x:si>
    <x:t>기타예금이자수입</x:t>
  </x:si>
  <x:si>
    <x:t>퇴직금 및 퇴직적립금</x:t>
  </x:si>
  <x:si>
    <x:t>전년도이월금(후원금)</x:t>
  </x:si>
  <x:si>
    <x:t>수용비 및 수수료</x:t>
  </x:si>
  <x:si>
    <x:t>(단위 : 원)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</x:si>
</x:sst>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0"/>
      <x:color rgb="ff000000"/>
      <x:b val="1"/>
    </x:font>
    <x:font>
      <x:name val="맑은 고딕"/>
      <x:sz val="14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a6a6a6"/>
        <x:bgColor indexed="64"/>
      </x:patternFill>
    </x:fill>
    <x:fill>
      <x:patternFill patternType="solid">
        <x:fgColor rgb="ffd9d9d9"/>
        <x:bgColor indexed="64"/>
      </x:patternFill>
    </x:fill>
  </x:fills>
  <x:borders count="2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thin">
        <x:color rgb="ff000000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thin">
        <x:color rgb="ff000000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rgb="ff000000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</x:borders>
  <x:cellStyleXfs count="1">
    <x:xf numFmtId="0" fontId="0" fillId="0" borderId="0">
      <x:alignment horizontal="general" vertical="center"/>
    </x:xf>
  </x:cellStyleXfs>
  <x:cellXfs count="74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3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3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3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3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0" fontId="6" fillId="0" borderId="9" xfId="0" applyNumberFormat="1" applyFont="1" applyFill="1" applyBorder="1" applyAlignment="1">
      <x:alignment horizontal="left" vertical="center" wrapText="1"/>
    </x:xf>
    <x:xf numFmtId="0" fontId="6" fillId="0" borderId="10" xfId="0" applyNumberFormat="1" applyFont="1" applyFill="1" applyBorder="1" applyAlignment="1">
      <x:alignment horizontal="left" vertical="center" wrapText="1"/>
    </x:xf>
    <x:xf numFmtId="0" fontId="6" fillId="0" borderId="1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2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c000"/>
    <x:pageSetUpPr autoPageBreaks="1" fitToPage="1"/>
  </x:sheetPr>
  <x:dimension ref="B2:I45"/>
  <x:sheetViews>
    <x:sheetView topLeftCell="A25" zoomScale="110" zoomScaleNormal="110" zoomScaleSheetLayoutView="75" workbookViewId="0">
      <x:selection activeCell="F36" activeCellId="0" sqref="F36:F36"/>
    </x:sheetView>
  </x:sheetViews>
  <x:sheetFormatPr defaultColWidth="9" defaultRowHeight="16.399999999999999"/>
  <x:cols>
    <x:col min="1" max="1" width="2.75" style="2" customWidth="1"/>
    <x:col min="2" max="2" width="10.875" style="2" customWidth="1"/>
    <x:col min="3" max="3" width="10.625" style="2" customWidth="1"/>
    <x:col min="4" max="4" width="17.625" style="2" customWidth="1"/>
    <x:col min="6" max="6" width="13.125" style="2" customWidth="1"/>
    <x:col min="7" max="7" width="11.75" style="2" customWidth="1"/>
    <x:col min="8" max="8" width="12.375" style="2" customWidth="1"/>
    <x:col min="9" max="9" width="13.125" style="2" customWidth="1"/>
  </x:cols>
  <x:sheetData>
    <x:row r="2" spans="2:9" ht="23.25" customHeight="1">
      <x:c r="B2" s="39" t="s">
        <x:v>0</x:v>
      </x:c>
      <x:c r="C2" s="39"/>
      <x:c r="D2" s="39"/>
      <x:c r="E2" s="39"/>
      <x:c r="F2" s="39"/>
      <x:c r="G2" s="39"/>
      <x:c r="H2" s="39"/>
      <x:c r="I2" s="39"/>
    </x:row>
    <x:row r="4" spans="2:9">
      <x:c r="B4" s="3"/>
      <x:c r="C4" s="3"/>
      <x:c r="D4" s="3"/>
      <x:c r="E4" s="3"/>
      <x:c r="F4" s="3"/>
      <x:c r="G4" s="3"/>
      <x:c r="H4" s="3"/>
      <x:c r="I4" s="4" t="s">
        <x:v>55</x:v>
      </x:c>
    </x:row>
    <x:row r="5" spans="2:9" ht="17.850000000000001" customHeight="1">
      <x:c r="B5" s="49" t="s">
        <x:v>34</x:v>
      </x:c>
      <x:c r="C5" s="50"/>
      <x:c r="D5" s="50"/>
      <x:c r="E5" s="47" t="s">
        <x:v>29</x:v>
      </x:c>
      <x:c r="F5" s="47" t="s">
        <x:v>5</x:v>
      </x:c>
      <x:c r="G5" s="47" t="s">
        <x:v>14</x:v>
      </x:c>
      <x:c r="H5" s="47" t="s">
        <x:v>40</x:v>
      </x:c>
      <x:c r="I5" s="47" t="s">
        <x:v>31</x:v>
      </x:c>
    </x:row>
    <x:row r="6" spans="2:9" ht="17.850000000000001" customHeight="1">
      <x:c r="B6" s="30" t="s">
        <x:v>27</x:v>
      </x:c>
      <x:c r="C6" s="30" t="s">
        <x:v>49</x:v>
      </x:c>
      <x:c r="D6" s="5" t="s">
        <x:v>45</x:v>
      </x:c>
      <x:c r="E6" s="48"/>
      <x:c r="F6" s="48"/>
      <x:c r="G6" s="48"/>
      <x:c r="H6" s="48"/>
      <x:c r="I6" s="48"/>
    </x:row>
    <x:row r="7" spans="2:9" ht="17.850000000000001" customHeight="1">
      <x:c r="B7" s="46" t="s">
        <x:v>22</x:v>
      </x:c>
      <x:c r="C7" s="46" t="s">
        <x:v>22</x:v>
      </x:c>
      <x:c r="D7" s="40" t="s">
        <x:v>19</x:v>
      </x:c>
      <x:c r="E7" s="6" t="s">
        <x:v>47</x:v>
      </x:c>
      <x:c r="F7" s="7">
        <x:v>123504000</x:v>
      </x:c>
      <x:c r="G7" s="7">
        <x:v>0</x:v>
      </x:c>
      <x:c r="H7" s="7">
        <x:v>0</x:v>
      </x:c>
      <x:c r="I7" s="7">
        <x:f>F7+G7+H7</x:f>
        <x:v>123504000</x:v>
      </x:c>
    </x:row>
    <x:row r="8" spans="2:9" ht="17.850000000000001" customHeight="1">
      <x:c r="B8" s="46"/>
      <x:c r="C8" s="46"/>
      <x:c r="D8" s="41"/>
      <x:c r="E8" s="5" t="s">
        <x:v>48</x:v>
      </x:c>
      <x:c r="F8" s="7">
        <x:v>123504000</x:v>
      </x:c>
      <x:c r="G8" s="8">
        <x:v>0</x:v>
      </x:c>
      <x:c r="H8" s="8">
        <x:v>0</x:v>
      </x:c>
      <x:c r="I8" s="7">
        <x:f t="shared" ref="I8:I44" si="0">F8+G8+H8</x:f>
        <x:v>123504000</x:v>
      </x:c>
    </x:row>
    <x:row r="9" spans="2:9" ht="17.850000000000001" customHeight="1">
      <x:c r="B9" s="46"/>
      <x:c r="C9" s="46"/>
      <x:c r="D9" s="42"/>
      <x:c r="E9" s="5" t="s">
        <x:v>28</x:v>
      </x:c>
      <x:c r="F9" s="8">
        <x:f>F8-F7</x:f>
        <x:v>0</x:v>
      </x:c>
      <x:c r="G9" s="8">
        <x:f t="shared" ref="G9:I9" si="1">G8-G7</x:f>
        <x:v>0</x:v>
      </x:c>
      <x:c r="H9" s="8">
        <x:f t="shared" si="1"/>
        <x:v>0</x:v>
      </x:c>
      <x:c r="I9" s="8">
        <x:f t="shared" si="1"/>
        <x:v>0</x:v>
      </x:c>
    </x:row>
    <x:row r="10" spans="2:9" ht="17.850000000000001" customHeight="1">
      <x:c r="B10" s="46"/>
      <x:c r="C10" s="46"/>
      <x:c r="D10" s="40" t="s">
        <x:v>16</x:v>
      </x:c>
      <x:c r="E10" s="6" t="s">
        <x:v>47</x:v>
      </x:c>
      <x:c r="F10" s="8">
        <x:v>130004000</x:v>
      </x:c>
      <x:c r="G10" s="8">
        <x:v>0</x:v>
      </x:c>
      <x:c r="H10" s="8">
        <x:v>0</x:v>
      </x:c>
      <x:c r="I10" s="7">
        <x:f t="shared" si="0"/>
        <x:v>130004000</x:v>
      </x:c>
    </x:row>
    <x:row r="11" spans="2:9" ht="17.850000000000001" customHeight="1">
      <x:c r="B11" s="46"/>
      <x:c r="C11" s="46"/>
      <x:c r="D11" s="41"/>
      <x:c r="E11" s="5" t="s">
        <x:v>48</x:v>
      </x:c>
      <x:c r="F11" s="8">
        <x:v>130004000</x:v>
      </x:c>
      <x:c r="G11" s="8">
        <x:v>0</x:v>
      </x:c>
      <x:c r="H11" s="8">
        <x:v>0</x:v>
      </x:c>
      <x:c r="I11" s="7">
        <x:f t="shared" si="0"/>
        <x:v>130004000</x:v>
      </x:c>
    </x:row>
    <x:row r="12" spans="2:9" ht="17.850000000000001" customHeight="1">
      <x:c r="B12" s="46"/>
      <x:c r="C12" s="46"/>
      <x:c r="D12" s="42"/>
      <x:c r="E12" s="5" t="s">
        <x:v>28</x:v>
      </x:c>
      <x:c r="F12" s="8">
        <x:f>F11-F10</x:f>
        <x:v>0</x:v>
      </x:c>
      <x:c r="G12" s="8">
        <x:f t="shared" ref="G12:I12" si="2">G11-G10</x:f>
        <x:v>0</x:v>
      </x:c>
      <x:c r="H12" s="8">
        <x:f t="shared" si="2"/>
        <x:v>0</x:v>
      </x:c>
      <x:c r="I12" s="8">
        <x:f t="shared" si="2"/>
        <x:v>0</x:v>
      </x:c>
    </x:row>
    <x:row r="13" spans="2:9" ht="17.850000000000001" customHeight="1">
      <x:c r="B13" s="46"/>
      <x:c r="C13" s="46"/>
      <x:c r="D13" s="43" t="s">
        <x:v>23</x:v>
      </x:c>
      <x:c r="E13" s="9" t="s">
        <x:v>47</x:v>
      </x:c>
      <x:c r="F13" s="10">
        <x:f>F7+F10</x:f>
        <x:v>253508000</x:v>
      </x:c>
      <x:c r="G13" s="10">
        <x:v>0</x:v>
      </x:c>
      <x:c r="H13" s="32">
        <x:v>0</x:v>
      </x:c>
      <x:c r="I13" s="33">
        <x:f t="shared" si="0"/>
        <x:v>253508000</x:v>
      </x:c>
    </x:row>
    <x:row r="14" spans="2:9" ht="17.850000000000001" customHeight="1">
      <x:c r="B14" s="46"/>
      <x:c r="C14" s="46"/>
      <x:c r="D14" s="44"/>
      <x:c r="E14" s="9" t="s">
        <x:v>48</x:v>
      </x:c>
      <x:c r="F14" s="10">
        <x:f>F8+F11</x:f>
        <x:v>253508000</x:v>
      </x:c>
      <x:c r="G14" s="10">
        <x:v>0</x:v>
      </x:c>
      <x:c r="H14" s="32">
        <x:v>0</x:v>
      </x:c>
      <x:c r="I14" s="33">
        <x:f t="shared" si="0"/>
        <x:v>253508000</x:v>
      </x:c>
    </x:row>
    <x:row r="15" spans="2:9" ht="17.850000000000001" customHeight="1">
      <x:c r="B15" s="46"/>
      <x:c r="C15" s="46"/>
      <x:c r="D15" s="45"/>
      <x:c r="E15" s="9" t="s">
        <x:v>28</x:v>
      </x:c>
      <x:c r="F15" s="10">
        <x:f>F14-F13</x:f>
        <x:v>0</x:v>
      </x:c>
      <x:c r="G15" s="10">
        <x:f t="shared" ref="G15:I15" si="3">G14-G13</x:f>
        <x:v>0</x:v>
      </x:c>
      <x:c r="H15" s="10">
        <x:f t="shared" si="3"/>
        <x:v>0</x:v>
      </x:c>
      <x:c r="I15" s="10">
        <x:f t="shared" si="3"/>
        <x:v>0</x:v>
      </x:c>
    </x:row>
    <x:row r="16" spans="2:9" ht="17.850000000000001" customHeight="1">
      <x:c r="B16" s="46" t="s">
        <x:v>20</x:v>
      </x:c>
      <x:c r="C16" s="46" t="s">
        <x:v>20</x:v>
      </x:c>
      <x:c r="D16" s="40" t="s">
        <x:v>17</x:v>
      </x:c>
      <x:c r="E16" s="6" t="s">
        <x:v>47</x:v>
      </x:c>
      <x:c r="F16" s="8">
        <x:v>0</x:v>
      </x:c>
      <x:c r="G16" s="8">
        <x:v>0</x:v>
      </x:c>
      <x:c r="H16" s="8">
        <x:v>0</x:v>
      </x:c>
      <x:c r="I16" s="7">
        <x:f t="shared" si="0"/>
        <x:v>0</x:v>
      </x:c>
    </x:row>
    <x:row r="17" spans="2:9" ht="17.850000000000001" customHeight="1">
      <x:c r="B17" s="46"/>
      <x:c r="C17" s="46"/>
      <x:c r="D17" s="41"/>
      <x:c r="E17" s="5" t="s">
        <x:v>48</x:v>
      </x:c>
      <x:c r="F17" s="8">
        <x:v>0</x:v>
      </x:c>
      <x:c r="G17" s="8">
        <x:v>0</x:v>
      </x:c>
      <x:c r="H17" s="8">
        <x:v>0</x:v>
      </x:c>
      <x:c r="I17" s="7">
        <x:f t="shared" si="0"/>
        <x:v>0</x:v>
      </x:c>
    </x:row>
    <x:row r="18" spans="2:9" ht="17.850000000000001" customHeight="1">
      <x:c r="B18" s="46"/>
      <x:c r="C18" s="46"/>
      <x:c r="D18" s="42"/>
      <x:c r="E18" s="5" t="s">
        <x:v>28</x:v>
      </x:c>
      <x:c r="F18" s="8">
        <x:f>F17-F16</x:f>
        <x:v>0</x:v>
      </x:c>
      <x:c r="G18" s="8">
        <x:f t="shared" ref="G18:I18" si="4">G17-G16</x:f>
        <x:v>0</x:v>
      </x:c>
      <x:c r="H18" s="8">
        <x:f t="shared" si="4"/>
        <x:v>0</x:v>
      </x:c>
      <x:c r="I18" s="8">
        <x:f t="shared" si="4"/>
        <x:v>0</x:v>
      </x:c>
    </x:row>
    <x:row r="19" spans="2:9" ht="17.850000000000001" customHeight="1">
      <x:c r="B19" s="46"/>
      <x:c r="C19" s="46"/>
      <x:c r="D19" s="40" t="s">
        <x:v>6</x:v>
      </x:c>
      <x:c r="E19" s="6" t="s">
        <x:v>47</x:v>
      </x:c>
      <x:c r="F19" s="8">
        <x:v>0</x:v>
      </x:c>
      <x:c r="G19" s="8">
        <x:v>0</x:v>
      </x:c>
      <x:c r="H19" s="8">
        <x:v>1000000</x:v>
      </x:c>
      <x:c r="I19" s="7">
        <x:f t="shared" si="0"/>
        <x:v>1000000</x:v>
      </x:c>
    </x:row>
    <x:row r="20" spans="2:9" ht="17.850000000000001" customHeight="1">
      <x:c r="B20" s="46"/>
      <x:c r="C20" s="46"/>
      <x:c r="D20" s="41"/>
      <x:c r="E20" s="5" t="s">
        <x:v>48</x:v>
      </x:c>
      <x:c r="F20" s="8">
        <x:f>-F19</x:f>
        <x:v>0</x:v>
      </x:c>
      <x:c r="G20" s="8">
        <x:v>0</x:v>
      </x:c>
      <x:c r="H20" s="8">
        <x:v>1000000</x:v>
      </x:c>
      <x:c r="I20" s="7">
        <x:f t="shared" si="0"/>
        <x:v>1000000</x:v>
      </x:c>
    </x:row>
    <x:row r="21" spans="2:9" ht="17.850000000000001" customHeight="1">
      <x:c r="B21" s="46"/>
      <x:c r="C21" s="46"/>
      <x:c r="D21" s="42"/>
      <x:c r="E21" s="5" t="s">
        <x:v>28</x:v>
      </x:c>
      <x:c r="F21" s="8">
        <x:f>F20-F19</x:f>
        <x:v>0</x:v>
      </x:c>
      <x:c r="G21" s="8">
        <x:f t="shared" ref="G21:I21" si="5">G20-G19</x:f>
        <x:v>0</x:v>
      </x:c>
      <x:c r="H21" s="8">
        <x:f t="shared" si="5"/>
        <x:v>0</x:v>
      </x:c>
      <x:c r="I21" s="8">
        <x:f t="shared" si="5"/>
        <x:v>0</x:v>
      </x:c>
    </x:row>
    <x:row r="22" spans="2:9" ht="17.850000000000001" customHeight="1">
      <x:c r="B22" s="46"/>
      <x:c r="C22" s="46"/>
      <x:c r="D22" s="43" t="s">
        <x:v>23</x:v>
      </x:c>
      <x:c r="E22" s="9" t="s">
        <x:v>47</x:v>
      </x:c>
      <x:c r="F22" s="10">
        <x:f>F16+F19</x:f>
        <x:v>0</x:v>
      </x:c>
      <x:c r="G22" s="10">
        <x:v>0</x:v>
      </x:c>
      <x:c r="H22" s="32">
        <x:f>H16+H19</x:f>
        <x:v>1000000</x:v>
      </x:c>
      <x:c r="I22" s="33">
        <x:f t="shared" si="0"/>
        <x:v>1000000</x:v>
      </x:c>
    </x:row>
    <x:row r="23" spans="2:9" ht="17.850000000000001" customHeight="1">
      <x:c r="B23" s="46"/>
      <x:c r="C23" s="46"/>
      <x:c r="D23" s="44"/>
      <x:c r="E23" s="9" t="s">
        <x:v>48</x:v>
      </x:c>
      <x:c r="F23" s="10">
        <x:f>F17+F20</x:f>
        <x:v>0</x:v>
      </x:c>
      <x:c r="G23" s="10">
        <x:v>0</x:v>
      </x:c>
      <x:c r="H23" s="32">
        <x:f>H17+H20</x:f>
        <x:v>1000000</x:v>
      </x:c>
      <x:c r="I23" s="33">
        <x:f t="shared" si="0"/>
        <x:v>1000000</x:v>
      </x:c>
    </x:row>
    <x:row r="24" spans="2:9" ht="17.850000000000001" customHeight="1">
      <x:c r="B24" s="46"/>
      <x:c r="C24" s="46"/>
      <x:c r="D24" s="45"/>
      <x:c r="E24" s="9" t="s">
        <x:v>28</x:v>
      </x:c>
      <x:c r="F24" s="10">
        <x:f>F23-F22</x:f>
        <x:v>0</x:v>
      </x:c>
      <x:c r="G24" s="10">
        <x:f t="shared" ref="G24:I24" si="6">G23-G22</x:f>
        <x:v>0</x:v>
      </x:c>
      <x:c r="H24" s="10">
        <x:f t="shared" si="6"/>
        <x:v>0</x:v>
      </x:c>
      <x:c r="I24" s="10">
        <x:f t="shared" si="6"/>
        <x:v>0</x:v>
      </x:c>
    </x:row>
    <x:row r="25" spans="2:9" ht="17.850000000000001" customHeight="1">
      <x:c r="B25" s="46" t="s">
        <x:v>39</x:v>
      </x:c>
      <x:c r="C25" s="46" t="s">
        <x:v>39</x:v>
      </x:c>
      <x:c r="D25" s="40" t="s">
        <x:v>9</x:v>
      </x:c>
      <x:c r="E25" s="6" t="s">
        <x:v>47</x:v>
      </x:c>
      <x:c r="F25" s="8">
        <x:v>1263970</x:v>
      </x:c>
      <x:c r="G25" s="8">
        <x:v>0</x:v>
      </x:c>
      <x:c r="H25" s="8">
        <x:v>0</x:v>
      </x:c>
      <x:c r="I25" s="7">
        <x:f t="shared" si="0"/>
        <x:v>1263970</x:v>
      </x:c>
    </x:row>
    <x:row r="26" spans="2:9" ht="17.850000000000001" customHeight="1">
      <x:c r="B26" s="46"/>
      <x:c r="C26" s="46"/>
      <x:c r="D26" s="41"/>
      <x:c r="E26" s="5" t="s">
        <x:v>48</x:v>
      </x:c>
      <x:c r="F26" s="8">
        <x:v>1263970</x:v>
      </x:c>
      <x:c r="G26" s="8">
        <x:v>0</x:v>
      </x:c>
      <x:c r="H26" s="8">
        <x:v>0</x:v>
      </x:c>
      <x:c r="I26" s="7">
        <x:f t="shared" si="0"/>
        <x:v>1263970</x:v>
      </x:c>
    </x:row>
    <x:row r="27" spans="2:9" ht="17.850000000000001" customHeight="1">
      <x:c r="B27" s="46"/>
      <x:c r="C27" s="46"/>
      <x:c r="D27" s="42"/>
      <x:c r="E27" s="5" t="s">
        <x:v>28</x:v>
      </x:c>
      <x:c r="F27" s="8">
        <x:f>F26-F25</x:f>
        <x:v>0</x:v>
      </x:c>
      <x:c r="G27" s="8">
        <x:f t="shared" ref="G27:I27" si="7">G26-G25</x:f>
        <x:v>0</x:v>
      </x:c>
      <x:c r="H27" s="8">
        <x:f t="shared" si="7"/>
        <x:v>0</x:v>
      </x:c>
      <x:c r="I27" s="8">
        <x:f t="shared" si="7"/>
        <x:v>0</x:v>
      </x:c>
    </x:row>
    <x:row r="28" spans="2:9" ht="17.850000000000001" customHeight="1">
      <x:c r="B28" s="46"/>
      <x:c r="C28" s="46"/>
      <x:c r="D28" s="40" t="s">
        <x:v>53</x:v>
      </x:c>
      <x:c r="E28" s="6" t="s">
        <x:v>47</x:v>
      </x:c>
      <x:c r="F28" s="8">
        <x:v>0</x:v>
      </x:c>
      <x:c r="G28" s="8">
        <x:v>0</x:v>
      </x:c>
      <x:c r="H28" s="8">
        <x:v>220885</x:v>
      </x:c>
      <x:c r="I28" s="7">
        <x:f t="shared" si="0"/>
        <x:v>220885</x:v>
      </x:c>
    </x:row>
    <x:row r="29" spans="2:9" ht="17.850000000000001" customHeight="1">
      <x:c r="B29" s="46"/>
      <x:c r="C29" s="46"/>
      <x:c r="D29" s="41"/>
      <x:c r="E29" s="5" t="s">
        <x:v>48</x:v>
      </x:c>
      <x:c r="F29" s="8">
        <x:v>0</x:v>
      </x:c>
      <x:c r="G29" s="8">
        <x:v>0</x:v>
      </x:c>
      <x:c r="H29" s="8">
        <x:v>220885</x:v>
      </x:c>
      <x:c r="I29" s="7">
        <x:f t="shared" si="0"/>
        <x:v>220885</x:v>
      </x:c>
    </x:row>
    <x:row r="30" spans="2:9" ht="17.850000000000001" customHeight="1">
      <x:c r="B30" s="46"/>
      <x:c r="C30" s="46"/>
      <x:c r="D30" s="42"/>
      <x:c r="E30" s="5" t="s">
        <x:v>28</x:v>
      </x:c>
      <x:c r="F30" s="8">
        <x:f>F29-F28</x:f>
        <x:v>0</x:v>
      </x:c>
      <x:c r="G30" s="8">
        <x:f t="shared" ref="G30:I30" si="8">G29-G28</x:f>
        <x:v>0</x:v>
      </x:c>
      <x:c r="H30" s="8">
        <x:f t="shared" si="8"/>
        <x:v>0</x:v>
      </x:c>
      <x:c r="I30" s="8">
        <x:f t="shared" si="8"/>
        <x:v>0</x:v>
      </x:c>
    </x:row>
    <x:row r="31" spans="2:9" ht="17.850000000000001" customHeight="1">
      <x:c r="B31" s="46"/>
      <x:c r="C31" s="46"/>
      <x:c r="D31" s="43" t="s">
        <x:v>23</x:v>
      </x:c>
      <x:c r="E31" s="9" t="s">
        <x:v>47</x:v>
      </x:c>
      <x:c r="F31" s="10">
        <x:f>F25+F28</x:f>
        <x:v>1263970</x:v>
      </x:c>
      <x:c r="G31" s="10">
        <x:v>0</x:v>
      </x:c>
      <x:c r="H31" s="10">
        <x:f>H25+H28</x:f>
        <x:v>220885</x:v>
      </x:c>
      <x:c r="I31" s="33">
        <x:f t="shared" si="0"/>
        <x:v>1484855</x:v>
      </x:c>
    </x:row>
    <x:row r="32" spans="2:9" ht="17.850000000000001" customHeight="1">
      <x:c r="B32" s="46"/>
      <x:c r="C32" s="46"/>
      <x:c r="D32" s="44"/>
      <x:c r="E32" s="9" t="s">
        <x:v>48</x:v>
      </x:c>
      <x:c r="F32" s="10">
        <x:f>F26+F29</x:f>
        <x:v>1263970</x:v>
      </x:c>
      <x:c r="G32" s="10">
        <x:v>0</x:v>
      </x:c>
      <x:c r="H32" s="10">
        <x:f>H26+H29</x:f>
        <x:v>220885</x:v>
      </x:c>
      <x:c r="I32" s="33">
        <x:f t="shared" si="0"/>
        <x:v>1484855</x:v>
      </x:c>
    </x:row>
    <x:row r="33" spans="2:9" ht="17.850000000000001" customHeight="1">
      <x:c r="B33" s="46"/>
      <x:c r="C33" s="46"/>
      <x:c r="D33" s="45"/>
      <x:c r="E33" s="9" t="s">
        <x:v>28</x:v>
      </x:c>
      <x:c r="F33" s="10">
        <x:f>F32-F31</x:f>
        <x:v>0</x:v>
      </x:c>
      <x:c r="G33" s="10">
        <x:f t="shared" ref="G33:I33" si="9">G32-G31</x:f>
        <x:v>0</x:v>
      </x:c>
      <x:c r="H33" s="10">
        <x:f t="shared" si="9"/>
        <x:v>0</x:v>
      </x:c>
      <x:c r="I33" s="10">
        <x:f t="shared" si="9"/>
        <x:v>0</x:v>
      </x:c>
    </x:row>
    <x:row r="34" spans="2:9" ht="17.850000000000001" customHeight="1">
      <x:c r="B34" s="46" t="s">
        <x:v>30</x:v>
      </x:c>
      <x:c r="C34" s="46" t="s">
        <x:v>30</x:v>
      </x:c>
      <x:c r="D34" s="40" t="s">
        <x:v>51</x:v>
      </x:c>
      <x:c r="E34" s="6" t="s">
        <x:v>47</x:v>
      </x:c>
      <x:c r="F34" s="8">
        <x:v>0</x:v>
      </x:c>
      <x:c r="G34" s="8">
        <x:v>0</x:v>
      </x:c>
      <x:c r="H34" s="8">
        <x:v>434</x:v>
      </x:c>
      <x:c r="I34" s="7">
        <x:f t="shared" si="0"/>
        <x:v>434</x:v>
      </x:c>
    </x:row>
    <x:row r="35" spans="2:9" ht="17.850000000000001" customHeight="1">
      <x:c r="B35" s="46"/>
      <x:c r="C35" s="46"/>
      <x:c r="D35" s="41"/>
      <x:c r="E35" s="5" t="s">
        <x:v>48</x:v>
      </x:c>
      <x:c r="F35" s="8">
        <x:v>0</x:v>
      </x:c>
      <x:c r="G35" s="8">
        <x:v>0</x:v>
      </x:c>
      <x:c r="H35" s="8">
        <x:v>434</x:v>
      </x:c>
      <x:c r="I35" s="7">
        <x:f t="shared" si="0"/>
        <x:v>434</x:v>
      </x:c>
    </x:row>
    <x:row r="36" spans="2:9" ht="17.850000000000001" customHeight="1">
      <x:c r="B36" s="46"/>
      <x:c r="C36" s="46"/>
      <x:c r="D36" s="42"/>
      <x:c r="E36" s="5" t="s">
        <x:v>28</x:v>
      </x:c>
      <x:c r="F36" s="8">
        <x:f>F35-F34</x:f>
        <x:v>0</x:v>
      </x:c>
      <x:c r="G36" s="8">
        <x:v>0</x:v>
      </x:c>
      <x:c r="H36" s="8">
        <x:f>H35-H34</x:f>
        <x:v>0</x:v>
      </x:c>
      <x:c r="I36" s="7">
        <x:f t="shared" si="0"/>
        <x:v>0</x:v>
      </x:c>
    </x:row>
    <x:row r="37" spans="2:9" ht="17.850000000000001" customHeight="1">
      <x:c r="B37" s="46"/>
      <x:c r="C37" s="46"/>
      <x:c r="D37" s="40" t="s">
        <x:v>10</x:v>
      </x:c>
      <x:c r="E37" s="6" t="s">
        <x:v>47</x:v>
      </x:c>
      <x:c r="F37" s="8">
        <x:v>0</x:v>
      </x:c>
      <x:c r="G37" s="8">
        <x:v>0</x:v>
      </x:c>
      <x:c r="H37" s="8">
        <x:v>0</x:v>
      </x:c>
      <x:c r="I37" s="7">
        <x:f t="shared" si="0"/>
        <x:v>0</x:v>
      </x:c>
    </x:row>
    <x:row r="38" spans="2:9" ht="17.850000000000001" customHeight="1">
      <x:c r="B38" s="46"/>
      <x:c r="C38" s="46"/>
      <x:c r="D38" s="41"/>
      <x:c r="E38" s="5" t="s">
        <x:v>48</x:v>
      </x:c>
      <x:c r="F38" s="8">
        <x:v>0</x:v>
      </x:c>
      <x:c r="G38" s="8">
        <x:v>0</x:v>
      </x:c>
      <x:c r="H38" s="8">
        <x:v>0</x:v>
      </x:c>
      <x:c r="I38" s="7">
        <x:f t="shared" si="0"/>
        <x:v>0</x:v>
      </x:c>
    </x:row>
    <x:row r="39" spans="2:9" ht="17.850000000000001" customHeight="1">
      <x:c r="B39" s="46"/>
      <x:c r="C39" s="46"/>
      <x:c r="D39" s="42"/>
      <x:c r="E39" s="5" t="s">
        <x:v>28</x:v>
      </x:c>
      <x:c r="F39" s="8">
        <x:f>F38-F37</x:f>
        <x:v>0</x:v>
      </x:c>
      <x:c r="G39" s="8">
        <x:f t="shared" ref="G39:I39" si="10">G38-G37</x:f>
        <x:v>0</x:v>
      </x:c>
      <x:c r="H39" s="8">
        <x:f t="shared" si="10"/>
        <x:v>0</x:v>
      </x:c>
      <x:c r="I39" s="8">
        <x:f t="shared" si="10"/>
        <x:v>0</x:v>
      </x:c>
    </x:row>
    <x:row r="40" spans="2:9" ht="17.850000000000001" customHeight="1">
      <x:c r="B40" s="46"/>
      <x:c r="C40" s="46"/>
      <x:c r="D40" s="43" t="s">
        <x:v>23</x:v>
      </x:c>
      <x:c r="E40" s="9" t="s">
        <x:v>47</x:v>
      </x:c>
      <x:c r="F40" s="24">
        <x:f>F34+F37</x:f>
        <x:v>0</x:v>
      </x:c>
      <x:c r="G40" s="24">
        <x:f t="shared" ref="G40:H41" si="11">G34+G37</x:f>
        <x:v>0</x:v>
      </x:c>
      <x:c r="H40" s="24">
        <x:f t="shared" si="11"/>
        <x:v>434</x:v>
      </x:c>
      <x:c r="I40" s="33">
        <x:f t="shared" si="0"/>
        <x:v>434</x:v>
      </x:c>
    </x:row>
    <x:row r="41" spans="2:9" ht="17.850000000000001" customHeight="1">
      <x:c r="B41" s="46"/>
      <x:c r="C41" s="46"/>
      <x:c r="D41" s="44"/>
      <x:c r="E41" s="31" t="s">
        <x:v>48</x:v>
      </x:c>
      <x:c r="F41" s="24">
        <x:f>F35+F38</x:f>
        <x:v>0</x:v>
      </x:c>
      <x:c r="G41" s="24">
        <x:f t="shared" si="11"/>
        <x:v>0</x:v>
      </x:c>
      <x:c r="H41" s="24">
        <x:f t="shared" si="11"/>
        <x:v>434</x:v>
      </x:c>
      <x:c r="I41" s="33">
        <x:f t="shared" si="0"/>
        <x:v>434</x:v>
      </x:c>
    </x:row>
    <x:row r="42" spans="2:9" ht="17.850000000000001" customHeight="1">
      <x:c r="B42" s="46"/>
      <x:c r="C42" s="46"/>
      <x:c r="D42" s="45"/>
      <x:c r="E42" s="31" t="s">
        <x:v>28</x:v>
      </x:c>
      <x:c r="F42" s="24">
        <x:f>F41-F40</x:f>
        <x:v>0</x:v>
      </x:c>
      <x:c r="G42" s="24">
        <x:f t="shared" ref="G42:I42" si="12">G41-G40</x:f>
        <x:v>0</x:v>
      </x:c>
      <x:c r="H42" s="24">
        <x:f t="shared" si="12"/>
        <x:v>0</x:v>
      </x:c>
      <x:c r="I42" s="24">
        <x:f t="shared" si="12"/>
        <x:v>0</x:v>
      </x:c>
    </x:row>
    <x:row r="43" spans="2:9" ht="17.850000000000001" customHeight="1">
      <x:c r="B43" s="34" t="s">
        <x:v>25</x:v>
      </x:c>
      <x:c r="C43" s="35"/>
      <x:c r="D43" s="36"/>
      <x:c r="E43" s="11" t="s">
        <x:v>47</x:v>
      </x:c>
      <x:c r="F43" s="12">
        <x:f>F13+F22+F31+F40</x:f>
        <x:v>254771970</x:v>
      </x:c>
      <x:c r="G43" s="12">
        <x:f t="shared" ref="G43:H44" si="13">G13+G22+G31+G40</x:f>
        <x:v>0</x:v>
      </x:c>
      <x:c r="H43" s="12">
        <x:f t="shared" si="13"/>
        <x:v>1221319</x:v>
      </x:c>
      <x:c r="I43" s="33">
        <x:f t="shared" si="0"/>
        <x:v>255993289</x:v>
      </x:c>
    </x:row>
    <x:row r="44" spans="2:9" ht="17.850000000000001" customHeight="1">
      <x:c r="B44" s="34"/>
      <x:c r="C44" s="35"/>
      <x:c r="D44" s="35"/>
      <x:c r="E44" s="13" t="s">
        <x:v>48</x:v>
      </x:c>
      <x:c r="F44" s="12">
        <x:f>F14+F23+F32+F41</x:f>
        <x:v>254771970</x:v>
      </x:c>
      <x:c r="G44" s="12">
        <x:f t="shared" si="13"/>
        <x:v>0</x:v>
      </x:c>
      <x:c r="H44" s="12">
        <x:f t="shared" si="13"/>
        <x:v>1221319</x:v>
      </x:c>
      <x:c r="I44" s="33">
        <x:f t="shared" si="0"/>
        <x:v>255993289</x:v>
      </x:c>
    </x:row>
    <x:row r="45" spans="2:9" ht="17.850000000000001" customHeight="1">
      <x:c r="B45" s="37"/>
      <x:c r="C45" s="38"/>
      <x:c r="D45" s="38"/>
      <x:c r="E45" s="13" t="s">
        <x:v>28</x:v>
      </x:c>
      <x:c r="F45" s="12">
        <x:f>F44-F43</x:f>
        <x:v>0</x:v>
      </x:c>
      <x:c r="G45" s="12">
        <x:f t="shared" ref="G45:I45" si="14">G44-G43</x:f>
        <x:v>0</x:v>
      </x:c>
      <x:c r="H45" s="12">
        <x:f t="shared" si="14"/>
        <x:v>0</x:v>
      </x:c>
      <x:c r="I45" s="12">
        <x:f t="shared" si="14"/>
        <x:v>0</x:v>
      </x:c>
    </x:row>
  </x:sheetData>
  <x:mergeCells count="28">
    <x:mergeCell ref="B43:D45"/>
    <x:mergeCell ref="B2:I2"/>
    <x:mergeCell ref="D37:D39"/>
    <x:mergeCell ref="D34:D36"/>
    <x:mergeCell ref="D31:D33"/>
    <x:mergeCell ref="D25:D27"/>
    <x:mergeCell ref="D28:D30"/>
    <x:mergeCell ref="D19:D21"/>
    <x:mergeCell ref="D22:D24"/>
    <x:mergeCell ref="B7:B15"/>
    <x:mergeCell ref="C7:C15"/>
    <x:mergeCell ref="B16:B24"/>
    <x:mergeCell ref="C16:C24"/>
    <x:mergeCell ref="D7:D9"/>
    <x:mergeCell ref="D10:D12"/>
    <x:mergeCell ref="D13:D15"/>
    <x:mergeCell ref="D16:D18"/>
    <x:mergeCell ref="I5:I6"/>
    <x:mergeCell ref="B5:D5"/>
    <x:mergeCell ref="E5:E6"/>
    <x:mergeCell ref="F5:F6"/>
    <x:mergeCell ref="G5:G6"/>
    <x:mergeCell ref="H5:H6"/>
    <x:mergeCell ref="D40:D42"/>
    <x:mergeCell ref="B34:B42"/>
    <x:mergeCell ref="C34:C42"/>
    <x:mergeCell ref="B25:B33"/>
    <x:mergeCell ref="C25:C33"/>
  </x:mergeCells>
  <x:pageMargins left="0.7086111307144165" right="0.7086111307144165" top="0.74750000238418579" bottom="0.74750000238418579" header="0.31486111879348755" footer="0.31486111879348755"/>
  <x:pageSetup paperSize="9" scale="79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tabColor rgb="ff7030a0"/>
    <x:pageSetUpPr autoPageBreaks="1" fitToPage="1"/>
  </x:sheetPr>
  <x:dimension ref="A2:I93"/>
  <x:sheetViews>
    <x:sheetView tabSelected="1" topLeftCell="A1" zoomScale="110" zoomScaleNormal="110" zoomScaleSheetLayoutView="75" workbookViewId="0">
      <x:selection activeCell="F80" activeCellId="0" sqref="F80:F80"/>
    </x:sheetView>
  </x:sheetViews>
  <x:sheetFormatPr defaultColWidth="9" defaultRowHeight="16.399999999999999"/>
  <x:cols>
    <x:col min="1" max="1" width="4.5" style="2" customWidth="1"/>
    <x:col min="2" max="2" width="11.875" style="2" customWidth="1"/>
    <x:col min="3" max="3" width="10.625" style="2" customWidth="1"/>
    <x:col min="4" max="4" width="17.25" style="2" customWidth="1"/>
    <x:col min="6" max="6" width="13.5" style="2" customWidth="1"/>
    <x:col min="7" max="7" width="11.875" style="2" customWidth="1"/>
    <x:col min="8" max="8" width="12.25" style="2" customWidth="1"/>
    <x:col min="9" max="9" width="13.5" style="2" customWidth="1"/>
  </x:cols>
  <x:sheetData>
    <x:row r="2" spans="2:9" ht="20.649999999999999">
      <x:c r="B2" s="39" t="s">
        <x:v>1</x:v>
      </x:c>
      <x:c r="C2" s="39"/>
      <x:c r="D2" s="39"/>
      <x:c r="E2" s="39"/>
      <x:c r="F2" s="39"/>
      <x:c r="G2" s="39"/>
      <x:c r="H2" s="39"/>
      <x:c r="I2" s="39"/>
    </x:row>
    <x:row r="3" spans="2:9">
      <x:c r="B3" s="15"/>
      <x:c r="C3" s="15"/>
      <x:c r="D3" s="15"/>
      <x:c r="E3" s="15"/>
      <x:c r="F3" s="15"/>
      <x:c r="G3" s="15"/>
      <x:c r="H3" s="15"/>
      <x:c r="I3" s="15"/>
    </x:row>
    <x:row r="4" spans="2:9">
      <x:c r="B4" s="15"/>
      <x:c r="C4" s="15"/>
      <x:c r="D4" s="15"/>
      <x:c r="E4" s="15"/>
      <x:c r="F4" s="15"/>
      <x:c r="G4" s="15"/>
      <x:c r="H4" s="15"/>
      <x:c r="I4" s="16" t="s">
        <x:v>55</x:v>
      </x:c>
    </x:row>
    <x:row r="5" spans="2:9">
      <x:c r="B5" s="49" t="s">
        <x:v>34</x:v>
      </x:c>
      <x:c r="C5" s="50"/>
      <x:c r="D5" s="50"/>
      <x:c r="E5" s="47" t="s">
        <x:v>29</x:v>
      </x:c>
      <x:c r="F5" s="47" t="s">
        <x:v>24</x:v>
      </x:c>
      <x:c r="G5" s="47" t="s">
        <x:v>14</x:v>
      </x:c>
      <x:c r="H5" s="47" t="s">
        <x:v>40</x:v>
      </x:c>
      <x:c r="I5" s="47" t="s">
        <x:v>31</x:v>
      </x:c>
    </x:row>
    <x:row r="6" spans="2:9">
      <x:c r="B6" s="27" t="s">
        <x:v>27</x:v>
      </x:c>
      <x:c r="C6" s="27" t="s">
        <x:v>49</x:v>
      </x:c>
      <x:c r="D6" s="17" t="s">
        <x:v>45</x:v>
      </x:c>
      <x:c r="E6" s="48"/>
      <x:c r="F6" s="48"/>
      <x:c r="G6" s="48"/>
      <x:c r="H6" s="48"/>
      <x:c r="I6" s="48"/>
    </x:row>
    <x:row r="7" spans="2:9">
      <x:c r="B7" s="46" t="s">
        <x:v>44</x:v>
      </x:c>
      <x:c r="C7" s="54" t="s">
        <x:v>32</x:v>
      </x:c>
      <x:c r="D7" s="51" t="s">
        <x:v>42</x:v>
      </x:c>
      <x:c r="E7" s="6" t="s">
        <x:v>47</x:v>
      </x:c>
      <x:c r="F7" s="18">
        <x:v>133784000</x:v>
      </x:c>
      <x:c r="G7" s="18"/>
      <x:c r="H7" s="18"/>
      <x:c r="I7" s="18">
        <x:f>F7+G7+H7</x:f>
        <x:v>133784000</x:v>
      </x:c>
    </x:row>
    <x:row r="8" spans="2:9">
      <x:c r="B8" s="46"/>
      <x:c r="C8" s="54"/>
      <x:c r="D8" s="52"/>
      <x:c r="E8" s="17" t="s">
        <x:v>48</x:v>
      </x:c>
      <x:c r="F8" s="19">
        <x:v>133781200</x:v>
      </x:c>
      <x:c r="G8" s="19"/>
      <x:c r="H8" s="19"/>
      <x:c r="I8" s="18">
        <x:f>F8+G8+H8</x:f>
        <x:v>133781200</x:v>
      </x:c>
    </x:row>
    <x:row r="9" spans="2:9">
      <x:c r="B9" s="46"/>
      <x:c r="C9" s="54"/>
      <x:c r="D9" s="53"/>
      <x:c r="E9" s="17" t="s">
        <x:v>28</x:v>
      </x:c>
      <x:c r="F9" s="19">
        <x:f>F8-F7</x:f>
        <x:v>-2800</x:v>
      </x:c>
      <x:c r="G9" s="19">
        <x:f t="shared" ref="G9:I9" si="0">G8-G7</x:f>
        <x:v>0</x:v>
      </x:c>
      <x:c r="H9" s="19">
        <x:f t="shared" si="0"/>
        <x:v>0</x:v>
      </x:c>
      <x:c r="I9" s="19">
        <x:f t="shared" si="0"/>
        <x:v>-2800</x:v>
      </x:c>
    </x:row>
    <x:row r="10" spans="2:9">
      <x:c r="B10" s="46"/>
      <x:c r="C10" s="54"/>
      <x:c r="D10" s="51" t="s">
        <x:v>26</x:v>
      </x:c>
      <x:c r="E10" s="6" t="s">
        <x:v>47</x:v>
      </x:c>
      <x:c r="F10" s="19">
        <x:v>48212000</x:v>
      </x:c>
      <x:c r="G10" s="19"/>
      <x:c r="H10" s="19"/>
      <x:c r="I10" s="18">
        <x:f>F10+G10+H10</x:f>
        <x:v>48212000</x:v>
      </x:c>
    </x:row>
    <x:row r="11" spans="2:9">
      <x:c r="B11" s="46"/>
      <x:c r="C11" s="54"/>
      <x:c r="D11" s="52"/>
      <x:c r="E11" s="17" t="s">
        <x:v>48</x:v>
      </x:c>
      <x:c r="F11" s="19">
        <x:v>47307510</x:v>
      </x:c>
      <x:c r="G11" s="19"/>
      <x:c r="H11" s="19"/>
      <x:c r="I11" s="18">
        <x:f>F11+G11+H11</x:f>
        <x:v>47307510</x:v>
      </x:c>
    </x:row>
    <x:row r="12" spans="2:9">
      <x:c r="B12" s="46"/>
      <x:c r="C12" s="54"/>
      <x:c r="D12" s="53"/>
      <x:c r="E12" s="17" t="s">
        <x:v>28</x:v>
      </x:c>
      <x:c r="F12" s="19">
        <x:f>F11-F10</x:f>
        <x:v>-904490</x:v>
      </x:c>
      <x:c r="G12" s="19">
        <x:f t="shared" ref="G12:I12" si="1">G11-G10</x:f>
        <x:v>0</x:v>
      </x:c>
      <x:c r="H12" s="19">
        <x:f t="shared" si="1"/>
        <x:v>0</x:v>
      </x:c>
      <x:c r="I12" s="19">
        <x:f t="shared" si="1"/>
        <x:v>-904490</x:v>
      </x:c>
    </x:row>
    <x:row r="13" spans="2:9">
      <x:c r="B13" s="46"/>
      <x:c r="C13" s="54"/>
      <x:c r="D13" s="51" t="s">
        <x:v>52</x:v>
      </x:c>
      <x:c r="E13" s="6" t="s">
        <x:v>47</x:v>
      </x:c>
      <x:c r="F13" s="19">
        <x:v>15166000</x:v>
      </x:c>
      <x:c r="G13" s="19"/>
      <x:c r="H13" s="19"/>
      <x:c r="I13" s="18">
        <x:f>F13+G13+H13</x:f>
        <x:v>15166000</x:v>
      </x:c>
    </x:row>
    <x:row r="14" spans="2:9">
      <x:c r="B14" s="46"/>
      <x:c r="C14" s="54"/>
      <x:c r="D14" s="52"/>
      <x:c r="E14" s="17" t="s">
        <x:v>48</x:v>
      </x:c>
      <x:c r="F14" s="19">
        <x:v>15166000</x:v>
      </x:c>
      <x:c r="G14" s="19"/>
      <x:c r="H14" s="19"/>
      <x:c r="I14" s="18">
        <x:f>F14+G14+H14</x:f>
        <x:v>15166000</x:v>
      </x:c>
    </x:row>
    <x:row r="15" spans="2:9">
      <x:c r="B15" s="46"/>
      <x:c r="C15" s="54"/>
      <x:c r="D15" s="53"/>
      <x:c r="E15" s="17" t="s">
        <x:v>28</x:v>
      </x:c>
      <x:c r="F15" s="19">
        <x:f>F14-F13</x:f>
        <x:v>0</x:v>
      </x:c>
      <x:c r="G15" s="19">
        <x:f t="shared" ref="G15:I15" si="2">G14-G13</x:f>
        <x:v>0</x:v>
      </x:c>
      <x:c r="H15" s="19">
        <x:f t="shared" si="2"/>
        <x:v>0</x:v>
      </x:c>
      <x:c r="I15" s="19">
        <x:f t="shared" si="2"/>
        <x:v>0</x:v>
      </x:c>
    </x:row>
    <x:row r="16" spans="2:9">
      <x:c r="B16" s="46"/>
      <x:c r="C16" s="54"/>
      <x:c r="D16" s="51" t="s">
        <x:v>12</x:v>
      </x:c>
      <x:c r="E16" s="6" t="s">
        <x:v>47</x:v>
      </x:c>
      <x:c r="F16" s="19">
        <x:v>18954000</x:v>
      </x:c>
      <x:c r="G16" s="19"/>
      <x:c r="H16" s="19"/>
      <x:c r="I16" s="18">
        <x:f>F16+G16+H16</x:f>
        <x:v>18954000</x:v>
      </x:c>
    </x:row>
    <x:row r="17" spans="2:9">
      <x:c r="B17" s="46"/>
      <x:c r="C17" s="54"/>
      <x:c r="D17" s="52"/>
      <x:c r="E17" s="17" t="s">
        <x:v>48</x:v>
      </x:c>
      <x:c r="F17" s="19">
        <x:v>18207410</x:v>
      </x:c>
      <x:c r="G17" s="19"/>
      <x:c r="H17" s="19"/>
      <x:c r="I17" s="18">
        <x:f>F17+G17+H17</x:f>
        <x:v>18207410</x:v>
      </x:c>
    </x:row>
    <x:row r="18" spans="2:9">
      <x:c r="B18" s="46"/>
      <x:c r="C18" s="54"/>
      <x:c r="D18" s="53"/>
      <x:c r="E18" s="17" t="s">
        <x:v>28</x:v>
      </x:c>
      <x:c r="F18" s="19">
        <x:f>F17-F16</x:f>
        <x:v>-746590</x:v>
      </x:c>
      <x:c r="G18" s="19">
        <x:f t="shared" ref="G18:I18" si="3">G17-G16</x:f>
        <x:v>0</x:v>
      </x:c>
      <x:c r="H18" s="19">
        <x:f t="shared" si="3"/>
        <x:v>0</x:v>
      </x:c>
      <x:c r="I18" s="19">
        <x:f t="shared" si="3"/>
        <x:v>-746590</x:v>
      </x:c>
    </x:row>
    <x:row r="19" spans="2:9">
      <x:c r="B19" s="46"/>
      <x:c r="C19" s="54"/>
      <x:c r="D19" s="51" t="s">
        <x:v>11</x:v>
      </x:c>
      <x:c r="E19" s="6" t="s">
        <x:v>47</x:v>
      </x:c>
      <x:c r="F19" s="19">
        <x:v>1700000</x:v>
      </x:c>
      <x:c r="G19" s="19"/>
      <x:c r="H19" s="19"/>
      <x:c r="I19" s="18">
        <x:f>F19+G19+H19</x:f>
        <x:v>1700000</x:v>
      </x:c>
    </x:row>
    <x:row r="20" spans="2:9">
      <x:c r="B20" s="46"/>
      <x:c r="C20" s="54"/>
      <x:c r="D20" s="52"/>
      <x:c r="E20" s="17" t="s">
        <x:v>48</x:v>
      </x:c>
      <x:c r="F20" s="19">
        <x:v>1500000</x:v>
      </x:c>
      <x:c r="G20" s="19"/>
      <x:c r="H20" s="19"/>
      <x:c r="I20" s="18">
        <x:f>F20+G20+H20</x:f>
        <x:v>1500000</x:v>
      </x:c>
    </x:row>
    <x:row r="21" spans="2:9">
      <x:c r="B21" s="46"/>
      <x:c r="C21" s="54"/>
      <x:c r="D21" s="53"/>
      <x:c r="E21" s="17" t="s">
        <x:v>28</x:v>
      </x:c>
      <x:c r="F21" s="19">
        <x:f>F20-F19</x:f>
        <x:v>-200000</x:v>
      </x:c>
      <x:c r="G21" s="19">
        <x:f t="shared" ref="G21:I21" si="4">G20-G19</x:f>
        <x:v>0</x:v>
      </x:c>
      <x:c r="H21" s="19">
        <x:f t="shared" si="4"/>
        <x:v>0</x:v>
      </x:c>
      <x:c r="I21" s="19">
        <x:f t="shared" si="4"/>
        <x:v>-200000</x:v>
      </x:c>
    </x:row>
    <x:row r="22" spans="2:9">
      <x:c r="B22" s="46"/>
      <x:c r="C22" s="54"/>
      <x:c r="D22" s="57" t="s">
        <x:v>46</x:v>
      </x:c>
      <x:c r="E22" s="20" t="s">
        <x:v>47</x:v>
      </x:c>
      <x:c r="F22" s="21">
        <x:f>F7+F10+F13+F16+F19</x:f>
        <x:v>217816000</x:v>
      </x:c>
      <x:c r="G22" s="21"/>
      <x:c r="H22" s="21"/>
      <x:c r="I22" s="22">
        <x:f>F22+G22+H22</x:f>
        <x:v>217816000</x:v>
      </x:c>
    </x:row>
    <x:row r="23" spans="2:9">
      <x:c r="B23" s="46"/>
      <x:c r="C23" s="54"/>
      <x:c r="D23" s="58"/>
      <x:c r="E23" s="20" t="s">
        <x:v>48</x:v>
      </x:c>
      <x:c r="F23" s="21">
        <x:f>F8+F11+F14+F17+F20</x:f>
        <x:v>215962120</x:v>
      </x:c>
      <x:c r="G23" s="21"/>
      <x:c r="H23" s="21"/>
      <x:c r="I23" s="22">
        <x:f>F23+G23+H23</x:f>
        <x:v>215962120</x:v>
      </x:c>
    </x:row>
    <x:row r="24" spans="2:9">
      <x:c r="B24" s="46"/>
      <x:c r="C24" s="54"/>
      <x:c r="D24" s="59"/>
      <x:c r="E24" s="20" t="s">
        <x:v>28</x:v>
      </x:c>
      <x:c r="F24" s="21">
        <x:f>F23-F22</x:f>
        <x:v>-1853880</x:v>
      </x:c>
      <x:c r="G24" s="21">
        <x:f t="shared" ref="G24:I24" si="5">G23-G22</x:f>
        <x:v>0</x:v>
      </x:c>
      <x:c r="H24" s="21">
        <x:f t="shared" si="5"/>
        <x:v>0</x:v>
      </x:c>
      <x:c r="I24" s="21">
        <x:f t="shared" si="5"/>
        <x:v>-1853880</x:v>
      </x:c>
    </x:row>
    <x:row r="25" spans="2:9">
      <x:c r="B25" s="46"/>
      <x:c r="C25" s="54" t="s">
        <x:v>13</x:v>
      </x:c>
      <x:c r="D25" s="51" t="s">
        <x:v>2</x:v>
      </x:c>
      <x:c r="E25" s="6" t="s">
        <x:v>47</x:v>
      </x:c>
      <x:c r="F25" s="19">
        <x:v>1000000</x:v>
      </x:c>
      <x:c r="G25" s="19">
        <x:v>0</x:v>
      </x:c>
      <x:c r="H25" s="19">
        <x:v>220885</x:v>
      </x:c>
      <x:c r="I25" s="18">
        <x:f>F25+G25+H25</x:f>
        <x:v>1220885</x:v>
      </x:c>
    </x:row>
    <x:row r="26" spans="2:9">
      <x:c r="B26" s="46"/>
      <x:c r="C26" s="54"/>
      <x:c r="D26" s="52"/>
      <x:c r="E26" s="17" t="s">
        <x:v>48</x:v>
      </x:c>
      <x:c r="F26" s="19">
        <x:v>928600</x:v>
      </x:c>
      <x:c r="G26" s="19">
        <x:v>0</x:v>
      </x:c>
      <x:c r="H26" s="19">
        <x:v>281800</x:v>
      </x:c>
      <x:c r="I26" s="18">
        <x:f>F26+G26+H26</x:f>
        <x:v>1210400</x:v>
      </x:c>
    </x:row>
    <x:row r="27" spans="2:9">
      <x:c r="B27" s="46"/>
      <x:c r="C27" s="54"/>
      <x:c r="D27" s="53"/>
      <x:c r="E27" s="17" t="s">
        <x:v>28</x:v>
      </x:c>
      <x:c r="F27" s="19">
        <x:f>F26-F25</x:f>
        <x:v>-71400</x:v>
      </x:c>
      <x:c r="G27" s="19">
        <x:f t="shared" ref="G27:I27" si="6">G26-G25</x:f>
        <x:v>0</x:v>
      </x:c>
      <x:c r="H27" s="19">
        <x:f t="shared" si="6"/>
        <x:v>60915</x:v>
      </x:c>
      <x:c r="I27" s="19">
        <x:f t="shared" si="6"/>
        <x:v>-10485</x:v>
      </x:c>
    </x:row>
    <x:row r="28" spans="2:9">
      <x:c r="B28" s="46"/>
      <x:c r="C28" s="54"/>
      <x:c r="D28" s="51" t="s">
        <x:v>33</x:v>
      </x:c>
      <x:c r="E28" s="6" t="s">
        <x:v>47</x:v>
      </x:c>
      <x:c r="F28" s="19">
        <x:v>800000</x:v>
      </x:c>
      <x:c r="G28" s="19">
        <x:v>0</x:v>
      </x:c>
      <x:c r="H28" s="19">
        <x:v>0</x:v>
      </x:c>
      <x:c r="I28" s="18">
        <x:f>F28+G28+H28</x:f>
        <x:v>800000</x:v>
      </x:c>
    </x:row>
    <x:row r="29" spans="2:9">
      <x:c r="B29" s="46"/>
      <x:c r="C29" s="54"/>
      <x:c r="D29" s="52"/>
      <x:c r="E29" s="17" t="s">
        <x:v>48</x:v>
      </x:c>
      <x:c r="F29" s="19">
        <x:v>398000</x:v>
      </x:c>
      <x:c r="G29" s="19">
        <x:v>0</x:v>
      </x:c>
      <x:c r="H29" s="19">
        <x:v>0</x:v>
      </x:c>
      <x:c r="I29" s="18">
        <x:f>F29+G29+H29</x:f>
        <x:v>398000</x:v>
      </x:c>
    </x:row>
    <x:row r="30" spans="2:9">
      <x:c r="B30" s="46"/>
      <x:c r="C30" s="54"/>
      <x:c r="D30" s="53"/>
      <x:c r="E30" s="17" t="s">
        <x:v>28</x:v>
      </x:c>
      <x:c r="F30" s="19">
        <x:f>F29-F28</x:f>
        <x:v>-402000</x:v>
      </x:c>
      <x:c r="G30" s="19">
        <x:f t="shared" ref="G30:I30" si="7">G29-G28</x:f>
        <x:v>0</x:v>
      </x:c>
      <x:c r="H30" s="19">
        <x:f t="shared" si="7"/>
        <x:v>0</x:v>
      </x:c>
      <x:c r="I30" s="19">
        <x:f t="shared" si="7"/>
        <x:v>-402000</x:v>
      </x:c>
    </x:row>
    <x:row r="31" spans="2:9">
      <x:c r="B31" s="46"/>
      <x:c r="C31" s="54"/>
      <x:c r="D31" s="57" t="s">
        <x:v>46</x:v>
      </x:c>
      <x:c r="E31" s="20" t="s">
        <x:v>47</x:v>
      </x:c>
      <x:c r="F31" s="21">
        <x:f>F25+F28</x:f>
        <x:v>1800000</x:v>
      </x:c>
      <x:c r="G31" s="21">
        <x:f>G25+G28</x:f>
        <x:v>0</x:v>
      </x:c>
      <x:c r="H31" s="21">
        <x:f>H25+H28</x:f>
        <x:v>220885</x:v>
      </x:c>
      <x:c r="I31" s="22">
        <x:f>F31+G31+H31</x:f>
        <x:v>2020885</x:v>
      </x:c>
    </x:row>
    <x:row r="32" spans="2:9">
      <x:c r="B32" s="46"/>
      <x:c r="C32" s="54"/>
      <x:c r="D32" s="58"/>
      <x:c r="E32" s="20" t="s">
        <x:v>48</x:v>
      </x:c>
      <x:c r="F32" s="21">
        <x:f>F26+F29</x:f>
        <x:v>1326600</x:v>
      </x:c>
      <x:c r="G32" s="21">
        <x:f t="shared" ref="G32:H32" si="8">G26+G29</x:f>
        <x:v>0</x:v>
      </x:c>
      <x:c r="H32" s="21">
        <x:f t="shared" si="8"/>
        <x:v>281800</x:v>
      </x:c>
      <x:c r="I32" s="22">
        <x:f>F32+G32+H32</x:f>
        <x:v>1608400</x:v>
      </x:c>
    </x:row>
    <x:row r="33" spans="2:9">
      <x:c r="B33" s="46"/>
      <x:c r="C33" s="54"/>
      <x:c r="D33" s="59"/>
      <x:c r="E33" s="20" t="s">
        <x:v>28</x:v>
      </x:c>
      <x:c r="F33" s="21">
        <x:f>F32-F31</x:f>
        <x:v>-473400</x:v>
      </x:c>
      <x:c r="G33" s="21">
        <x:f t="shared" ref="G33:I33" si="9">G32-G31</x:f>
        <x:v>0</x:v>
      </x:c>
      <x:c r="H33" s="21">
        <x:f t="shared" si="9"/>
        <x:v>60915</x:v>
      </x:c>
      <x:c r="I33" s="21">
        <x:f t="shared" si="9"/>
        <x:v>-412485</x:v>
      </x:c>
    </x:row>
    <x:row r="34" spans="2:9">
      <x:c r="B34" s="46"/>
      <x:c r="C34" s="54" t="s">
        <x:v>41</x:v>
      </x:c>
      <x:c r="D34" s="51" t="s">
        <x:v>35</x:v>
      </x:c>
      <x:c r="E34" s="6" t="s">
        <x:v>47</x:v>
      </x:c>
      <x:c r="F34" s="19">
        <x:v>240000</x:v>
      </x:c>
      <x:c r="G34" s="19"/>
      <x:c r="H34" s="19"/>
      <x:c r="I34" s="18">
        <x:f>F34+G34+H34</x:f>
        <x:v>240000</x:v>
      </x:c>
    </x:row>
    <x:row r="35" spans="2:9">
      <x:c r="B35" s="46"/>
      <x:c r="C35" s="54"/>
      <x:c r="D35" s="52"/>
      <x:c r="E35" s="17" t="s">
        <x:v>48</x:v>
      </x:c>
      <x:c r="F35" s="19">
        <x:v>158730</x:v>
      </x:c>
      <x:c r="G35" s="19"/>
      <x:c r="H35" s="19"/>
      <x:c r="I35" s="18">
        <x:f>F35+G35+H35</x:f>
        <x:v>158730</x:v>
      </x:c>
    </x:row>
    <x:row r="36" spans="2:9">
      <x:c r="B36" s="46"/>
      <x:c r="C36" s="54"/>
      <x:c r="D36" s="53"/>
      <x:c r="E36" s="17" t="s">
        <x:v>28</x:v>
      </x:c>
      <x:c r="F36" s="19">
        <x:f>F35-F34</x:f>
        <x:v>-81270</x:v>
      </x:c>
      <x:c r="G36" s="19">
        <x:f t="shared" ref="G36:I36" si="10">G35-G34</x:f>
        <x:v>0</x:v>
      </x:c>
      <x:c r="H36" s="19">
        <x:f t="shared" si="10"/>
        <x:v>0</x:v>
      </x:c>
      <x:c r="I36" s="19">
        <x:f t="shared" si="10"/>
        <x:v>-81270</x:v>
      </x:c>
    </x:row>
    <x:row r="37" spans="2:9">
      <x:c r="B37" s="46"/>
      <x:c r="C37" s="54"/>
      <x:c r="D37" s="51" t="s">
        <x:v>54</x:v>
      </x:c>
      <x:c r="E37" s="6" t="s">
        <x:v>47</x:v>
      </x:c>
      <x:c r="F37" s="19">
        <x:v>6602000</x:v>
      </x:c>
      <x:c r="G37" s="19"/>
      <x:c r="H37" s="19">
        <x:v>1000000</x:v>
      </x:c>
      <x:c r="I37" s="18">
        <x:f>F37+G37+H37</x:f>
        <x:v>7602000</x:v>
      </x:c>
    </x:row>
    <x:row r="38" spans="2:9">
      <x:c r="B38" s="46"/>
      <x:c r="C38" s="54"/>
      <x:c r="D38" s="52"/>
      <x:c r="E38" s="17" t="s">
        <x:v>48</x:v>
      </x:c>
      <x:c r="F38" s="19">
        <x:v>5407950</x:v>
      </x:c>
      <x:c r="G38" s="19"/>
      <x:c r="H38" s="19">
        <x:v>440500</x:v>
      </x:c>
      <x:c r="I38" s="18">
        <x:f>F38+G38+H38</x:f>
        <x:v>5848450</x:v>
      </x:c>
    </x:row>
    <x:row r="39" spans="2:9">
      <x:c r="B39" s="46"/>
      <x:c r="C39" s="54"/>
      <x:c r="D39" s="53"/>
      <x:c r="E39" s="17" t="s">
        <x:v>28</x:v>
      </x:c>
      <x:c r="F39" s="19">
        <x:f>F38-F37</x:f>
        <x:v>-1194050</x:v>
      </x:c>
      <x:c r="G39" s="19">
        <x:f t="shared" ref="G39:I39" si="11">G38-G37</x:f>
        <x:v>0</x:v>
      </x:c>
      <x:c r="H39" s="19">
        <x:f t="shared" si="11"/>
        <x:v>-559500</x:v>
      </x:c>
      <x:c r="I39" s="19">
        <x:f t="shared" si="11"/>
        <x:v>-1753550</x:v>
      </x:c>
    </x:row>
    <x:row r="40" spans="2:9">
      <x:c r="B40" s="46"/>
      <x:c r="C40" s="54"/>
      <x:c r="D40" s="51" t="s">
        <x:v>7</x:v>
      </x:c>
      <x:c r="E40" s="6" t="s">
        <x:v>47</x:v>
      </x:c>
      <x:c r="F40" s="19">
        <x:v>5940000</x:v>
      </x:c>
      <x:c r="G40" s="19"/>
      <x:c r="H40" s="19"/>
      <x:c r="I40" s="18">
        <x:f>F40+G40+H40</x:f>
        <x:v>5940000</x:v>
      </x:c>
    </x:row>
    <x:row r="41" spans="2:9">
      <x:c r="B41" s="46"/>
      <x:c r="C41" s="54"/>
      <x:c r="D41" s="52"/>
      <x:c r="E41" s="17" t="s">
        <x:v>48</x:v>
      </x:c>
      <x:c r="F41" s="19">
        <x:v>5510710</x:v>
      </x:c>
      <x:c r="G41" s="19"/>
      <x:c r="H41" s="19"/>
      <x:c r="I41" s="18">
        <x:f>F41+G41+H41</x:f>
        <x:v>5510710</x:v>
      </x:c>
    </x:row>
    <x:row r="42" spans="2:9">
      <x:c r="B42" s="46"/>
      <x:c r="C42" s="54"/>
      <x:c r="D42" s="53"/>
      <x:c r="E42" s="17" t="s">
        <x:v>28</x:v>
      </x:c>
      <x:c r="F42" s="19">
        <x:f>F41-F40</x:f>
        <x:v>-429290</x:v>
      </x:c>
      <x:c r="G42" s="19">
        <x:f t="shared" ref="G42:I42" si="12">G41-G40</x:f>
        <x:v>0</x:v>
      </x:c>
      <x:c r="H42" s="19">
        <x:f t="shared" si="12"/>
        <x:v>0</x:v>
      </x:c>
      <x:c r="I42" s="19">
        <x:f t="shared" si="12"/>
        <x:v>-429290</x:v>
      </x:c>
    </x:row>
    <x:row r="43" spans="2:9">
      <x:c r="B43" s="46"/>
      <x:c r="C43" s="54"/>
      <x:c r="D43" s="51" t="s">
        <x:v>15</x:v>
      </x:c>
      <x:c r="E43" s="6" t="s">
        <x:v>47</x:v>
      </x:c>
      <x:c r="F43" s="19">
        <x:v>1240000</x:v>
      </x:c>
      <x:c r="G43" s="19"/>
      <x:c r="H43" s="19"/>
      <x:c r="I43" s="18">
        <x:f>F43+G43+H43</x:f>
        <x:v>1240000</x:v>
      </x:c>
    </x:row>
    <x:row r="44" spans="2:9">
      <x:c r="B44" s="46"/>
      <x:c r="C44" s="54"/>
      <x:c r="D44" s="52"/>
      <x:c r="E44" s="17" t="s">
        <x:v>48</x:v>
      </x:c>
      <x:c r="F44" s="19">
        <x:v>864180</x:v>
      </x:c>
      <x:c r="G44" s="19"/>
      <x:c r="H44" s="19"/>
      <x:c r="I44" s="18">
        <x:f>F44+G44+H44</x:f>
        <x:v>864180</x:v>
      </x:c>
    </x:row>
    <x:row r="45" spans="2:9">
      <x:c r="B45" s="46"/>
      <x:c r="C45" s="54"/>
      <x:c r="D45" s="53"/>
      <x:c r="E45" s="17" t="s">
        <x:v>28</x:v>
      </x:c>
      <x:c r="F45" s="19">
        <x:f>F44-F43</x:f>
        <x:v>-375820</x:v>
      </x:c>
      <x:c r="G45" s="19">
        <x:f t="shared" ref="G45:I45" si="13">G44-G43</x:f>
        <x:v>0</x:v>
      </x:c>
      <x:c r="H45" s="19">
        <x:f t="shared" si="13"/>
        <x:v>0</x:v>
      </x:c>
      <x:c r="I45" s="19">
        <x:f t="shared" si="13"/>
        <x:v>-375820</x:v>
      </x:c>
    </x:row>
    <x:row r="46" spans="2:9">
      <x:c r="B46" s="46"/>
      <x:c r="C46" s="54"/>
      <x:c r="D46" s="51" t="s">
        <x:v>43</x:v>
      </x:c>
      <x:c r="E46" s="6" t="s">
        <x:v>47</x:v>
      </x:c>
      <x:c r="F46" s="19">
        <x:v>960000</x:v>
      </x:c>
      <x:c r="G46" s="19"/>
      <x:c r="H46" s="19"/>
      <x:c r="I46" s="18">
        <x:f>F46+G46+H46</x:f>
        <x:v>960000</x:v>
      </x:c>
    </x:row>
    <x:row r="47" spans="2:9">
      <x:c r="B47" s="46"/>
      <x:c r="C47" s="54"/>
      <x:c r="D47" s="52"/>
      <x:c r="E47" s="17" t="s">
        <x:v>48</x:v>
      </x:c>
      <x:c r="F47" s="19">
        <x:v>530090</x:v>
      </x:c>
      <x:c r="G47" s="19"/>
      <x:c r="H47" s="19"/>
      <x:c r="I47" s="18">
        <x:f>F47+G47+H47</x:f>
        <x:v>530090</x:v>
      </x:c>
    </x:row>
    <x:row r="48" spans="2:9">
      <x:c r="B48" s="46"/>
      <x:c r="C48" s="54"/>
      <x:c r="D48" s="52"/>
      <x:c r="E48" s="17" t="s">
        <x:v>28</x:v>
      </x:c>
      <x:c r="F48" s="19">
        <x:f>F47-F46</x:f>
        <x:v>-429910</x:v>
      </x:c>
      <x:c r="G48" s="19">
        <x:f t="shared" ref="G48:I48" si="14">G47-G46</x:f>
        <x:v>0</x:v>
      </x:c>
      <x:c r="H48" s="19">
        <x:f t="shared" si="14"/>
        <x:v>0</x:v>
      </x:c>
      <x:c r="I48" s="19">
        <x:f t="shared" si="14"/>
        <x:v>-429910</x:v>
      </x:c>
    </x:row>
    <x:row r="49" spans="2:9" s="14" customFormat="1">
      <x:c r="B49" s="46"/>
      <x:c r="C49" s="54"/>
      <x:c r="D49" s="60" t="s">
        <x:v>3</x:v>
      </x:c>
      <x:c r="E49" s="6" t="s">
        <x:v>47</x:v>
      </x:c>
      <x:c r="F49" s="19">
        <x:v>1500000</x:v>
      </x:c>
      <x:c r="G49" s="19"/>
      <x:c r="H49" s="19"/>
      <x:c r="I49" s="18">
        <x:f>F49+G49+H49</x:f>
        <x:v>1500000</x:v>
      </x:c>
    </x:row>
    <x:row r="50" spans="2:9" s="14" customFormat="1">
      <x:c r="B50" s="46"/>
      <x:c r="C50" s="54"/>
      <x:c r="D50" s="61"/>
      <x:c r="E50" s="17" t="s">
        <x:v>48</x:v>
      </x:c>
      <x:c r="F50" s="19">
        <x:v>1092000</x:v>
      </x:c>
      <x:c r="G50" s="19"/>
      <x:c r="H50" s="19"/>
      <x:c r="I50" s="18">
        <x:f>F50+G50+H50</x:f>
        <x:v>1092000</x:v>
      </x:c>
    </x:row>
    <x:row r="51" spans="2:9" s="14" customFormat="1">
      <x:c r="B51" s="46"/>
      <x:c r="C51" s="54"/>
      <x:c r="D51" s="62"/>
      <x:c r="E51" s="17" t="s">
        <x:v>28</x:v>
      </x:c>
      <x:c r="F51" s="19">
        <x:f>F50-F49</x:f>
        <x:v>-408000</x:v>
      </x:c>
      <x:c r="G51" s="19">
        <x:f t="shared" ref="G51:I51" si="15">G50-G49</x:f>
        <x:v>0</x:v>
      </x:c>
      <x:c r="H51" s="19">
        <x:f t="shared" si="15"/>
        <x:v>0</x:v>
      </x:c>
      <x:c r="I51" s="19">
        <x:f t="shared" si="15"/>
        <x:v>-408000</x:v>
      </x:c>
    </x:row>
    <x:row r="52" spans="2:9">
      <x:c r="B52" s="46"/>
      <x:c r="C52" s="54"/>
      <x:c r="D52" s="57" t="s">
        <x:v>46</x:v>
      </x:c>
      <x:c r="E52" s="20" t="s">
        <x:v>47</x:v>
      </x:c>
      <x:c r="F52" s="21">
        <x:f>F34+F37+F40+F43+F46+F49</x:f>
        <x:v>16482000</x:v>
      </x:c>
      <x:c r="G52" s="21">
        <x:f t="shared" ref="G52:H53" si="16">G34+G37+G40+G43+G46+G49</x:f>
        <x:v>0</x:v>
      </x:c>
      <x:c r="H52" s="21">
        <x:f t="shared" si="16"/>
        <x:v>1000000</x:v>
      </x:c>
      <x:c r="I52" s="22">
        <x:f>F52+G52+H52</x:f>
        <x:v>17482000</x:v>
      </x:c>
    </x:row>
    <x:row r="53" spans="2:9">
      <x:c r="B53" s="46"/>
      <x:c r="C53" s="54"/>
      <x:c r="D53" s="58"/>
      <x:c r="E53" s="20" t="s">
        <x:v>48</x:v>
      </x:c>
      <x:c r="F53" s="21">
        <x:f>F35+F38+F41+F44+F47+F50</x:f>
        <x:v>13563660</x:v>
      </x:c>
      <x:c r="G53" s="21">
        <x:f t="shared" si="16"/>
        <x:v>0</x:v>
      </x:c>
      <x:c r="H53" s="21">
        <x:f t="shared" si="16"/>
        <x:v>440500</x:v>
      </x:c>
      <x:c r="I53" s="22">
        <x:f>F53+G53+H53</x:f>
        <x:v>14004160</x:v>
      </x:c>
    </x:row>
    <x:row r="54" spans="2:9">
      <x:c r="B54" s="46"/>
      <x:c r="C54" s="54"/>
      <x:c r="D54" s="59"/>
      <x:c r="E54" s="20" t="s">
        <x:v>28</x:v>
      </x:c>
      <x:c r="F54" s="21">
        <x:f>F53-F52</x:f>
        <x:v>-2918340</x:v>
      </x:c>
      <x:c r="G54" s="21">
        <x:f t="shared" ref="G54:I54" si="17">G53-G52</x:f>
        <x:v>0</x:v>
      </x:c>
      <x:c r="H54" s="21">
        <x:f t="shared" si="17"/>
        <x:v>-559500</x:v>
      </x:c>
      <x:c r="I54" s="21">
        <x:f t="shared" si="17"/>
        <x:v>-3477840</x:v>
      </x:c>
    </x:row>
    <x:row r="55" spans="2:9">
      <x:c r="B55" s="46"/>
      <x:c r="C55" s="55" t="s">
        <x:v>23</x:v>
      </x:c>
      <x:c r="D55" s="44"/>
      <x:c r="E55" s="9" t="s">
        <x:v>47</x:v>
      </x:c>
      <x:c r="F55" s="24">
        <x:f>F22+F31+F52</x:f>
        <x:v>236098000</x:v>
      </x:c>
      <x:c r="G55" s="24">
        <x:f t="shared" ref="G55:H56" si="18">G22+G31+G52</x:f>
        <x:v>0</x:v>
      </x:c>
      <x:c r="H55" s="24">
        <x:f>H22+H31+H52</x:f>
        <x:v>1220885</x:v>
      </x:c>
      <x:c r="I55" s="25">
        <x:f>F55+G55+H55</x:f>
        <x:v>237318885</x:v>
      </x:c>
    </x:row>
    <x:row r="56" spans="2:9">
      <x:c r="B56" s="46"/>
      <x:c r="C56" s="55"/>
      <x:c r="D56" s="44"/>
      <x:c r="E56" s="23" t="s">
        <x:v>48</x:v>
      </x:c>
      <x:c r="F56" s="24">
        <x:f>F23+F32+F53</x:f>
        <x:v>230852380</x:v>
      </x:c>
      <x:c r="G56" s="24">
        <x:f t="shared" si="18"/>
        <x:v>0</x:v>
      </x:c>
      <x:c r="H56" s="24">
        <x:f t="shared" si="18"/>
        <x:v>722300</x:v>
      </x:c>
      <x:c r="I56" s="25">
        <x:f>F56+G56+H56</x:f>
        <x:v>231574680</x:v>
      </x:c>
    </x:row>
    <x:row r="57" spans="2:9">
      <x:c r="B57" s="46"/>
      <x:c r="C57" s="56"/>
      <x:c r="D57" s="45"/>
      <x:c r="E57" s="23" t="s">
        <x:v>28</x:v>
      </x:c>
      <x:c r="F57" s="24">
        <x:f>F56-F55</x:f>
        <x:v>-5245620</x:v>
      </x:c>
      <x:c r="G57" s="24">
        <x:f t="shared" ref="G57:I57" si="19">G56-G55</x:f>
        <x:v>0</x:v>
      </x:c>
      <x:c r="H57" s="24">
        <x:f t="shared" si="19"/>
        <x:v>-498585</x:v>
      </x:c>
      <x:c r="I57" s="24">
        <x:f t="shared" si="19"/>
        <x:v>-5744205</x:v>
      </x:c>
    </x:row>
    <x:row r="58" spans="2:9">
      <x:c r="B58" s="47" t="s">
        <x:v>36</x:v>
      </x:c>
      <x:c r="C58" s="70" t="s">
        <x:v>41</x:v>
      </x:c>
      <x:c r="D58" s="47" t="s">
        <x:v>37</x:v>
      </x:c>
      <x:c r="E58" s="6" t="s">
        <x:v>47</x:v>
      </x:c>
      <x:c r="F58" s="19">
        <x:v>10090000</x:v>
      </x:c>
      <x:c r="G58" s="19"/>
      <x:c r="H58" s="19"/>
      <x:c r="I58" s="18">
        <x:f>F58+G58+H58</x:f>
        <x:v>10090000</x:v>
      </x:c>
    </x:row>
    <x:row r="59" spans="2:9">
      <x:c r="B59" s="63"/>
      <x:c r="C59" s="71"/>
      <x:c r="D59" s="63"/>
      <x:c r="E59" s="17" t="s">
        <x:v>48</x:v>
      </x:c>
      <x:c r="F59" s="19">
        <x:v>8655720</x:v>
      </x:c>
      <x:c r="G59" s="19"/>
      <x:c r="H59" s="19"/>
      <x:c r="I59" s="18">
        <x:f>F59+G59+H59</x:f>
        <x:v>8655720</x:v>
      </x:c>
    </x:row>
    <x:row r="60" spans="2:9">
      <x:c r="B60" s="63"/>
      <x:c r="C60" s="71"/>
      <x:c r="D60" s="48"/>
      <x:c r="E60" s="17" t="s">
        <x:v>28</x:v>
      </x:c>
      <x:c r="F60" s="19">
        <x:f>F59-F58</x:f>
        <x:v>-1434280</x:v>
      </x:c>
      <x:c r="G60" s="19">
        <x:f t="shared" ref="G60:I60" si="20">G59-G58</x:f>
        <x:v>0</x:v>
      </x:c>
      <x:c r="H60" s="19">
        <x:f t="shared" si="20"/>
        <x:v>0</x:v>
      </x:c>
      <x:c r="I60" s="19">
        <x:f t="shared" si="20"/>
        <x:v>-1434280</x:v>
      </x:c>
    </x:row>
    <x:row r="61" spans="2:9">
      <x:c r="B61" s="63"/>
      <x:c r="C61" s="71"/>
      <x:c r="D61" s="47" t="s">
        <x:v>18</x:v>
      </x:c>
      <x:c r="E61" s="6" t="s">
        <x:v>47</x:v>
      </x:c>
      <x:c r="F61" s="19">
        <x:v>0</x:v>
      </x:c>
      <x:c r="G61" s="19"/>
      <x:c r="H61" s="19"/>
      <x:c r="I61" s="18">
        <x:f>F61+G61+H61</x:f>
        <x:v>0</x:v>
      </x:c>
    </x:row>
    <x:row r="62" spans="2:9">
      <x:c r="B62" s="63"/>
      <x:c r="C62" s="71"/>
      <x:c r="D62" s="63"/>
      <x:c r="E62" s="17" t="s">
        <x:v>48</x:v>
      </x:c>
      <x:c r="F62" s="19">
        <x:v>0</x:v>
      </x:c>
      <x:c r="G62" s="19"/>
      <x:c r="H62" s="19"/>
      <x:c r="I62" s="18">
        <x:f>F62+G62+H62</x:f>
        <x:v>0</x:v>
      </x:c>
    </x:row>
    <x:row r="63" spans="2:9">
      <x:c r="B63" s="63"/>
      <x:c r="C63" s="71"/>
      <x:c r="D63" s="48"/>
      <x:c r="E63" s="17" t="s">
        <x:v>28</x:v>
      </x:c>
      <x:c r="F63" s="19">
        <x:f>F62-F61</x:f>
        <x:v>0</x:v>
      </x:c>
      <x:c r="G63" s="19">
        <x:f t="shared" ref="G63:I63" si="21">G62-G61</x:f>
        <x:v>0</x:v>
      </x:c>
      <x:c r="H63" s="19">
        <x:f t="shared" si="21"/>
        <x:v>0</x:v>
      </x:c>
      <x:c r="I63" s="19">
        <x:f t="shared" si="21"/>
        <x:v>0</x:v>
      </x:c>
    </x:row>
    <x:row r="64" spans="2:9">
      <x:c r="B64" s="63"/>
      <x:c r="C64" s="71"/>
      <x:c r="D64" s="67" t="s">
        <x:v>46</x:v>
      </x:c>
      <x:c r="E64" s="20" t="s">
        <x:v>47</x:v>
      </x:c>
      <x:c r="F64" s="21">
        <x:f>F58+F61</x:f>
        <x:v>10090000</x:v>
      </x:c>
      <x:c r="G64" s="21"/>
      <x:c r="H64" s="21"/>
      <x:c r="I64" s="22">
        <x:f>F64+G64+H64</x:f>
        <x:v>10090000</x:v>
      </x:c>
    </x:row>
    <x:row r="65" spans="2:9">
      <x:c r="B65" s="63"/>
      <x:c r="C65" s="71"/>
      <x:c r="D65" s="68"/>
      <x:c r="E65" s="20" t="s">
        <x:v>48</x:v>
      </x:c>
      <x:c r="F65" s="21">
        <x:f>F59+F62</x:f>
        <x:v>8655720</x:v>
      </x:c>
      <x:c r="G65" s="21"/>
      <x:c r="H65" s="21"/>
      <x:c r="I65" s="22">
        <x:f>F65+G65+H65</x:f>
        <x:v>8655720</x:v>
      </x:c>
    </x:row>
    <x:row r="66" spans="2:9">
      <x:c r="B66" s="63"/>
      <x:c r="C66" s="71"/>
      <x:c r="D66" s="69"/>
      <x:c r="E66" s="20" t="s">
        <x:v>28</x:v>
      </x:c>
      <x:c r="F66" s="21">
        <x:f>F65-F64</x:f>
        <x:v>-1434280</x:v>
      </x:c>
      <x:c r="G66" s="21">
        <x:f t="shared" ref="G66:I66" si="22">G65-G64</x:f>
        <x:v>0</x:v>
      </x:c>
      <x:c r="H66" s="21">
        <x:f t="shared" si="22"/>
        <x:v>0</x:v>
      </x:c>
      <x:c r="I66" s="21">
        <x:f t="shared" si="22"/>
        <x:v>-1434280</x:v>
      </x:c>
    </x:row>
    <x:row r="67" spans="2:9" s="14" customFormat="1">
      <x:c r="B67" s="63"/>
      <x:c r="C67" s="70" t="s">
        <x:v>36</x:v>
      </x:c>
      <x:c r="D67" s="47" t="s">
        <x:v>38</x:v>
      </x:c>
      <x:c r="E67" s="6" t="s">
        <x:v>47</x:v>
      </x:c>
      <x:c r="F67" s="19">
        <x:v>1290000</x:v>
      </x:c>
      <x:c r="G67" s="19"/>
      <x:c r="H67" s="19"/>
      <x:c r="I67" s="18">
        <x:f>F67+G67+H67</x:f>
        <x:v>1290000</x:v>
      </x:c>
    </x:row>
    <x:row r="68" spans="2:9" s="14" customFormat="1">
      <x:c r="B68" s="63"/>
      <x:c r="C68" s="71"/>
      <x:c r="D68" s="63"/>
      <x:c r="E68" s="17" t="s">
        <x:v>48</x:v>
      </x:c>
      <x:c r="F68" s="19">
        <x:v>544730</x:v>
      </x:c>
      <x:c r="G68" s="19"/>
      <x:c r="H68" s="19"/>
      <x:c r="I68" s="18">
        <x:f>F68+G68+H68</x:f>
        <x:v>544730</x:v>
      </x:c>
    </x:row>
    <x:row r="69" spans="2:9" s="14" customFormat="1">
      <x:c r="B69" s="63"/>
      <x:c r="C69" s="71"/>
      <x:c r="D69" s="48"/>
      <x:c r="E69" s="17" t="s">
        <x:v>28</x:v>
      </x:c>
      <x:c r="F69" s="19">
        <x:f>F68-F67</x:f>
        <x:v>-745270</x:v>
      </x:c>
      <x:c r="G69" s="19">
        <x:f t="shared" ref="G69:I69" si="23">G68-G67</x:f>
        <x:v>0</x:v>
      </x:c>
      <x:c r="H69" s="19">
        <x:f t="shared" si="23"/>
        <x:v>0</x:v>
      </x:c>
      <x:c r="I69" s="19">
        <x:f t="shared" si="23"/>
        <x:v>-745270</x:v>
      </x:c>
    </x:row>
    <x:row r="70" spans="2:9">
      <x:c r="B70" s="63"/>
      <x:c r="C70" s="71"/>
      <x:c r="D70" s="47" t="s">
        <x:v>21</x:v>
      </x:c>
      <x:c r="E70" s="6" t="s">
        <x:v>47</x:v>
      </x:c>
      <x:c r="F70" s="19">
        <x:v>6030000</x:v>
      </x:c>
      <x:c r="G70" s="19"/>
      <x:c r="H70" s="19"/>
      <x:c r="I70" s="18">
        <x:f>F70+G70+H70</x:f>
        <x:v>6030000</x:v>
      </x:c>
    </x:row>
    <x:row r="71" spans="2:9">
      <x:c r="B71" s="63"/>
      <x:c r="C71" s="71"/>
      <x:c r="D71" s="63"/>
      <x:c r="E71" s="17" t="s">
        <x:v>48</x:v>
      </x:c>
      <x:c r="F71" s="19">
        <x:v>4827630</x:v>
      </x:c>
      <x:c r="G71" s="19"/>
      <x:c r="H71" s="19"/>
      <x:c r="I71" s="18">
        <x:f>F71+G71+H71</x:f>
        <x:v>4827630</x:v>
      </x:c>
    </x:row>
    <x:row r="72" spans="2:9">
      <x:c r="B72" s="63"/>
      <x:c r="C72" s="71"/>
      <x:c r="D72" s="48"/>
      <x:c r="E72" s="17" t="s">
        <x:v>28</x:v>
      </x:c>
      <x:c r="F72" s="19">
        <x:f>F71-F70</x:f>
        <x:v>-1202370</x:v>
      </x:c>
      <x:c r="G72" s="19">
        <x:f t="shared" ref="G72:I72" si="24">G71-G70</x:f>
        <x:v>0</x:v>
      </x:c>
      <x:c r="H72" s="19">
        <x:f t="shared" si="24"/>
        <x:v>0</x:v>
      </x:c>
      <x:c r="I72" s="19">
        <x:f t="shared" si="24"/>
        <x:v>-1202370</x:v>
      </x:c>
    </x:row>
    <x:row r="73" spans="2:9">
      <x:c r="B73" s="63"/>
      <x:c r="C73" s="71"/>
      <x:c r="D73" s="67" t="s">
        <x:v>46</x:v>
      </x:c>
      <x:c r="E73" s="20" t="s">
        <x:v>47</x:v>
      </x:c>
      <x:c r="F73" s="21">
        <x:f>F67+F70</x:f>
        <x:v>7320000</x:v>
      </x:c>
      <x:c r="G73" s="21"/>
      <x:c r="H73" s="21"/>
      <x:c r="I73" s="22">
        <x:f>F73+G73+H73</x:f>
        <x:v>7320000</x:v>
      </x:c>
    </x:row>
    <x:row r="74" spans="2:9">
      <x:c r="B74" s="63"/>
      <x:c r="C74" s="71"/>
      <x:c r="D74" s="68"/>
      <x:c r="E74" s="20" t="s">
        <x:v>48</x:v>
      </x:c>
      <x:c r="F74" s="21">
        <x:f>F68+F71</x:f>
        <x:v>5372360</x:v>
      </x:c>
      <x:c r="G74" s="21"/>
      <x:c r="H74" s="21"/>
      <x:c r="I74" s="22">
        <x:f>F74+G74+H74</x:f>
        <x:v>5372360</x:v>
      </x:c>
    </x:row>
    <x:row r="75" spans="2:9">
      <x:c r="B75" s="63"/>
      <x:c r="C75" s="72"/>
      <x:c r="D75" s="69"/>
      <x:c r="E75" s="20" t="s">
        <x:v>28</x:v>
      </x:c>
      <x:c r="F75" s="21">
        <x:f>F74-F73</x:f>
        <x:v>-1947640</x:v>
      </x:c>
      <x:c r="G75" s="21">
        <x:f t="shared" ref="G75:I75" si="25">G74-G73</x:f>
        <x:v>0</x:v>
      </x:c>
      <x:c r="H75" s="21">
        <x:f t="shared" si="25"/>
        <x:v>0</x:v>
      </x:c>
      <x:c r="I75" s="21">
        <x:f t="shared" si="25"/>
        <x:v>-1947640</x:v>
      </x:c>
    </x:row>
    <x:row r="76" spans="2:9">
      <x:c r="B76" s="63"/>
      <x:c r="C76" s="64" t="s">
        <x:v>23</x:v>
      </x:c>
      <x:c r="D76" s="43"/>
      <x:c r="E76" s="9" t="s">
        <x:v>47</x:v>
      </x:c>
      <x:c r="F76" s="26">
        <x:f>F64+F73</x:f>
        <x:v>17410000</x:v>
      </x:c>
      <x:c r="G76" s="26"/>
      <x:c r="H76" s="26"/>
      <x:c r="I76" s="26">
        <x:f>F76+G76+H76</x:f>
        <x:v>17410000</x:v>
      </x:c>
    </x:row>
    <x:row r="77" spans="2:9">
      <x:c r="B77" s="63"/>
      <x:c r="C77" s="65"/>
      <x:c r="D77" s="44"/>
      <x:c r="E77" s="23" t="s">
        <x:v>48</x:v>
      </x:c>
      <x:c r="F77" s="26">
        <x:f>F65+F74</x:f>
        <x:v>14028080</x:v>
      </x:c>
      <x:c r="G77" s="26"/>
      <x:c r="H77" s="26"/>
      <x:c r="I77" s="26">
        <x:f>F77+G77+H77</x:f>
        <x:v>14028080</x:v>
      </x:c>
    </x:row>
    <x:row r="78" spans="2:9">
      <x:c r="B78" s="48"/>
      <x:c r="C78" s="66"/>
      <x:c r="D78" s="45"/>
      <x:c r="E78" s="23" t="s">
        <x:v>28</x:v>
      </x:c>
      <x:c r="F78" s="26">
        <x:f>F77-F76</x:f>
        <x:v>-3381920</x:v>
      </x:c>
      <x:c r="G78" s="26">
        <x:f t="shared" ref="G78:I78" si="26">G77-G76</x:f>
        <x:v>0</x:v>
      </x:c>
      <x:c r="H78" s="26">
        <x:f t="shared" si="26"/>
        <x:v>0</x:v>
      </x:c>
      <x:c r="I78" s="26">
        <x:f t="shared" si="26"/>
        <x:v>-3381920</x:v>
      </x:c>
    </x:row>
    <x:row r="79" spans="2:9">
      <x:c r="B79" s="47" t="s">
        <x:v>50</x:v>
      </x:c>
      <x:c r="C79" s="47" t="s">
        <x:v>50</x:v>
      </x:c>
      <x:c r="D79" s="63" t="s">
        <x:v>8</x:v>
      </x:c>
      <x:c r="E79" s="6" t="s">
        <x:v>47</x:v>
      </x:c>
      <x:c r="F79" s="19">
        <x:v>0</x:v>
      </x:c>
      <x:c r="G79" s="19"/>
      <x:c r="H79" s="19">
        <x:v>434</x:v>
      </x:c>
      <x:c r="I79" s="19">
        <x:f>F79+G79+H79</x:f>
        <x:v>434</x:v>
      </x:c>
    </x:row>
    <x:row r="80" spans="2:9">
      <x:c r="B80" s="63"/>
      <x:c r="C80" s="63"/>
      <x:c r="D80" s="63"/>
      <x:c r="E80" s="17" t="s">
        <x:v>48</x:v>
      </x:c>
      <x:c r="F80" s="19">
        <x:v>0</x:v>
      </x:c>
      <x:c r="G80" s="19"/>
      <x:c r="H80" s="19">
        <x:v>0</x:v>
      </x:c>
      <x:c r="I80" s="19">
        <x:f>F80+G80+H80</x:f>
        <x:v>0</x:v>
      </x:c>
    </x:row>
    <x:row r="81" spans="2:9">
      <x:c r="B81" s="63"/>
      <x:c r="C81" s="63"/>
      <x:c r="D81" s="48"/>
      <x:c r="E81" s="17" t="s">
        <x:v>28</x:v>
      </x:c>
      <x:c r="F81" s="19">
        <x:f>F80-F79</x:f>
        <x:v>0</x:v>
      </x:c>
      <x:c r="G81" s="19">
        <x:f t="shared" ref="G81:I81" si="27">G80-G79</x:f>
        <x:v>0</x:v>
      </x:c>
      <x:c r="H81" s="19">
        <x:f t="shared" si="27"/>
        <x:v>-434</x:v>
      </x:c>
      <x:c r="I81" s="19">
        <x:f t="shared" si="27"/>
        <x:v>-434</x:v>
      </x:c>
    </x:row>
    <x:row r="82" spans="1:9" s="1" customFormat="1">
      <x:c r="A82" s="2"/>
      <x:c r="B82" s="47"/>
      <x:c r="C82" s="47"/>
      <x:c r="D82" s="70" t="s">
        <x:v>4</x:v>
      </x:c>
      <x:c r="E82" s="6" t="s">
        <x:v>47</x:v>
      </x:c>
      <x:c r="F82" s="8">
        <x:v>1263970</x:v>
      </x:c>
      <x:c r="G82" s="8"/>
      <x:c r="H82" s="8"/>
      <x:c r="I82" s="7">
        <x:f>F82+G82+H82</x:f>
        <x:v>1263970</x:v>
      </x:c>
    </x:row>
    <x:row r="83" spans="1:9" s="1" customFormat="1">
      <x:c r="A83" s="2"/>
      <x:c r="B83" s="63"/>
      <x:c r="C83" s="63"/>
      <x:c r="D83" s="71"/>
      <x:c r="E83" s="5" t="s">
        <x:v>48</x:v>
      </x:c>
      <x:c r="F83" s="8">
        <x:v>1263970</x:v>
      </x:c>
      <x:c r="G83" s="8">
        <x:v>0</x:v>
      </x:c>
      <x:c r="H83" s="8">
        <x:v>0</x:v>
      </x:c>
      <x:c r="I83" s="7">
        <x:f>F83+G83+H83</x:f>
        <x:v>1263970</x:v>
      </x:c>
    </x:row>
    <x:row r="84" spans="1:9" s="1" customFormat="1">
      <x:c r="A84" s="2"/>
      <x:c r="B84" s="47"/>
      <x:c r="C84" s="47"/>
      <x:c r="D84" s="72"/>
      <x:c r="E84" s="5" t="s">
        <x:v>28</x:v>
      </x:c>
      <x:c r="F84" s="8">
        <x:f>F83-F82</x:f>
        <x:v>0</x:v>
      </x:c>
      <x:c r="G84" s="8">
        <x:v>0</x:v>
      </x:c>
      <x:c r="H84" s="8">
        <x:f t="shared" ref="H84:I84" si="28">H83-H82</x:f>
        <x:v>0</x:v>
      </x:c>
      <x:c r="I84" s="8">
        <x:f t="shared" si="28"/>
        <x:v>0</x:v>
      </x:c>
    </x:row>
    <x:row r="85" spans="2:9" ht="16.5" customHeight="1">
      <x:c r="B85" s="63"/>
      <x:c r="C85" s="63"/>
      <x:c r="D85" s="67" t="s">
        <x:v>46</x:v>
      </x:c>
      <x:c r="E85" s="20" t="s">
        <x:v>47</x:v>
      </x:c>
      <x:c r="F85" s="21">
        <x:f>F79+F82</x:f>
        <x:v>1263970</x:v>
      </x:c>
      <x:c r="G85" s="21">
        <x:f t="shared" ref="G85:H86" si="29">G79+G82</x:f>
        <x:v>0</x:v>
      </x:c>
      <x:c r="H85" s="21">
        <x:f t="shared" si="29"/>
        <x:v>434</x:v>
      </x:c>
      <x:c r="I85" s="21">
        <x:f>I79+I82</x:f>
        <x:v>1264404</x:v>
      </x:c>
    </x:row>
    <x:row r="86" spans="2:9">
      <x:c r="B86" s="63"/>
      <x:c r="C86" s="63"/>
      <x:c r="D86" s="68"/>
      <x:c r="E86" s="20" t="s">
        <x:v>48</x:v>
      </x:c>
      <x:c r="F86" s="21">
        <x:f>F80+F83</x:f>
        <x:v>1263970</x:v>
      </x:c>
      <x:c r="G86" s="21">
        <x:f t="shared" si="29"/>
        <x:v>0</x:v>
      </x:c>
      <x:c r="H86" s="21">
        <x:f t="shared" si="29"/>
        <x:v>0</x:v>
      </x:c>
      <x:c r="I86" s="22">
        <x:f>F86+G86+H86</x:f>
        <x:v>1263970</x:v>
      </x:c>
    </x:row>
    <x:row r="87" spans="2:9">
      <x:c r="B87" s="63"/>
      <x:c r="C87" s="48"/>
      <x:c r="D87" s="69"/>
      <x:c r="E87" s="20" t="s">
        <x:v>28</x:v>
      </x:c>
      <x:c r="F87" s="21">
        <x:f>F86-F85</x:f>
        <x:v>0</x:v>
      </x:c>
      <x:c r="G87" s="21">
        <x:f t="shared" ref="G87:I87" si="30">G86-G85</x:f>
        <x:v>0</x:v>
      </x:c>
      <x:c r="H87" s="21">
        <x:f t="shared" si="30"/>
        <x:v>-434</x:v>
      </x:c>
      <x:c r="I87" s="21">
        <x:f t="shared" si="30"/>
        <x:v>-434</x:v>
      </x:c>
    </x:row>
    <x:row r="88" spans="2:9">
      <x:c r="B88" s="63"/>
      <x:c r="C88" s="64" t="s">
        <x:v>23</x:v>
      </x:c>
      <x:c r="D88" s="43"/>
      <x:c r="E88" s="9" t="s">
        <x:v>47</x:v>
      </x:c>
      <x:c r="F88" s="24">
        <x:f>F85</x:f>
        <x:v>1263970</x:v>
      </x:c>
      <x:c r="G88" s="24">
        <x:f t="shared" ref="G88:H89" si="31">G85</x:f>
        <x:v>0</x:v>
      </x:c>
      <x:c r="H88" s="24">
        <x:f t="shared" si="31"/>
        <x:v>434</x:v>
      </x:c>
      <x:c r="I88" s="25">
        <x:f>F88+G88+H88</x:f>
        <x:v>1264404</x:v>
      </x:c>
    </x:row>
    <x:row r="89" spans="2:9">
      <x:c r="B89" s="63"/>
      <x:c r="C89" s="65"/>
      <x:c r="D89" s="44"/>
      <x:c r="E89" s="23" t="s">
        <x:v>48</x:v>
      </x:c>
      <x:c r="F89" s="24">
        <x:f>F86</x:f>
        <x:v>1263970</x:v>
      </x:c>
      <x:c r="G89" s="24">
        <x:f t="shared" si="31"/>
        <x:v>0</x:v>
      </x:c>
      <x:c r="H89" s="24">
        <x:f t="shared" si="31"/>
        <x:v>0</x:v>
      </x:c>
      <x:c r="I89" s="25">
        <x:f>F89+G89+H89</x:f>
        <x:v>1263970</x:v>
      </x:c>
    </x:row>
    <x:row r="90" spans="2:9">
      <x:c r="B90" s="63"/>
      <x:c r="C90" s="65"/>
      <x:c r="D90" s="44"/>
      <x:c r="E90" s="23" t="s">
        <x:v>28</x:v>
      </x:c>
      <x:c r="F90" s="24">
        <x:f>F89-F88</x:f>
        <x:v>0</x:v>
      </x:c>
      <x:c r="G90" s="24">
        <x:f t="shared" ref="G90:I90" si="32">G89-G88</x:f>
        <x:v>0</x:v>
      </x:c>
      <x:c r="H90" s="24">
        <x:f t="shared" si="32"/>
        <x:v>-434</x:v>
      </x:c>
      <x:c r="I90" s="24">
        <x:f t="shared" si="32"/>
        <x:v>-434</x:v>
      </x:c>
    </x:row>
    <x:row r="91" spans="2:9">
      <x:c r="B91" s="73" t="s">
        <x:v>25</x:v>
      </x:c>
      <x:c r="C91" s="73"/>
      <x:c r="D91" s="73"/>
      <x:c r="E91" s="28" t="s">
        <x:v>47</x:v>
      </x:c>
      <x:c r="F91" s="29">
        <x:f>F55+F76+F88</x:f>
        <x:v>254771970</x:v>
      </x:c>
      <x:c r="G91" s="29">
        <x:f t="shared" ref="G91:H92" si="33">G55+G76+G88</x:f>
        <x:v>0</x:v>
      </x:c>
      <x:c r="H91" s="29">
        <x:f>H55+H76+H88</x:f>
        <x:v>1221319</x:v>
      </x:c>
      <x:c r="I91" s="29">
        <x:f>F91+G91+H91</x:f>
        <x:v>255993289</x:v>
      </x:c>
    </x:row>
    <x:row r="92" spans="2:9">
      <x:c r="B92" s="73"/>
      <x:c r="C92" s="73"/>
      <x:c r="D92" s="73"/>
      <x:c r="E92" s="28" t="s">
        <x:v>48</x:v>
      </x:c>
      <x:c r="F92" s="29">
        <x:f>F56+F77+F89</x:f>
        <x:v>246144430</x:v>
      </x:c>
      <x:c r="G92" s="29">
        <x:f t="shared" si="33"/>
        <x:v>0</x:v>
      </x:c>
      <x:c r="H92" s="29">
        <x:f t="shared" si="33"/>
        <x:v>722300</x:v>
      </x:c>
      <x:c r="I92" s="29">
        <x:f>F92+G92+H92</x:f>
        <x:v>246866730</x:v>
      </x:c>
    </x:row>
    <x:row r="93" spans="2:9">
      <x:c r="B93" s="73"/>
      <x:c r="C93" s="73"/>
      <x:c r="D93" s="73"/>
      <x:c r="E93" s="28" t="s">
        <x:v>28</x:v>
      </x:c>
      <x:c r="F93" s="29">
        <x:f>F92-F91</x:f>
        <x:v>-8627540</x:v>
      </x:c>
      <x:c r="G93" s="29">
        <x:f t="shared" ref="G93:I93" si="34">G92-G91</x:f>
        <x:v>0</x:v>
      </x:c>
      <x:c r="H93" s="29">
        <x:f t="shared" si="34"/>
        <x:v>-499019</x:v>
      </x:c>
      <x:c r="I93" s="29">
        <x:f t="shared" si="34"/>
        <x:v>-9126559</x:v>
      </x:c>
    </x:row>
  </x:sheetData>
  <x:mergeCells count="45">
    <x:mergeCell ref="F5:F6"/>
    <x:mergeCell ref="G5:G6"/>
    <x:mergeCell ref="H5:H6"/>
    <x:mergeCell ref="I5:I6"/>
    <x:mergeCell ref="B2:I2"/>
    <x:mergeCell ref="D13:D15"/>
    <x:mergeCell ref="D7:D9"/>
    <x:mergeCell ref="D10:D12"/>
    <x:mergeCell ref="B5:D5"/>
    <x:mergeCell ref="E5:E6"/>
    <x:mergeCell ref="B7:B57"/>
    <x:mergeCell ref="C34:C54"/>
    <x:mergeCell ref="C55:D57"/>
    <x:mergeCell ref="C7:C24"/>
    <x:mergeCell ref="C25:C33"/>
    <x:mergeCell ref="D22:D24"/>
    <x:mergeCell ref="D25:D27"/>
    <x:mergeCell ref="D16:D18"/>
    <x:mergeCell ref="D19:D21"/>
    <x:mergeCell ref="D52:D54"/>
    <x:mergeCell ref="D49:D51"/>
    <x:mergeCell ref="D46:D48"/>
    <x:mergeCell ref="D40:D42"/>
    <x:mergeCell ref="D43:D45"/>
    <x:mergeCell ref="D34:D36"/>
    <x:mergeCell ref="D37:D39"/>
    <x:mergeCell ref="D28:D30"/>
    <x:mergeCell ref="D31:D33"/>
    <x:mergeCell ref="B58:B78"/>
    <x:mergeCell ref="D67:D69"/>
    <x:mergeCell ref="C76:D78"/>
    <x:mergeCell ref="D70:D72"/>
    <x:mergeCell ref="D73:D75"/>
    <x:mergeCell ref="D61:D63"/>
    <x:mergeCell ref="D58:D60"/>
    <x:mergeCell ref="D64:D66"/>
    <x:mergeCell ref="C58:C66"/>
    <x:mergeCell ref="C67:C75"/>
    <x:mergeCell ref="B91:D93"/>
    <x:mergeCell ref="D85:D87"/>
    <x:mergeCell ref="D79:D81"/>
    <x:mergeCell ref="B79:B90"/>
    <x:mergeCell ref="C79:C87"/>
    <x:mergeCell ref="C88:D90"/>
    <x:mergeCell ref="D82:D84"/>
  </x:mergeCells>
  <x:pageMargins left="0.69972223043441772" right="0.69972223043441772" top="0.75" bottom="0.75" header="0.30000001192092896" footer="0.30000001192092896"/>
  <x:pageSetup paperSize="9" scale="78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세입결산서</vt:lpstr>
      <vt:lpstr>세출결산서</vt:lpstr>
    </vt:vector>
  </ep:TitlesOfParts>
  <ep:TotalTime>595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</dc:creator>
  <cp:lastModifiedBy>user</cp:lastModifiedBy>
  <cp:revision>43</cp:revision>
  <cp:lastPrinted>2025-04-11T05:56:31.705</cp:lastPrinted>
  <dcterms:created xsi:type="dcterms:W3CDTF">2020-04-03T05:42:19.000</dcterms:created>
  <dcterms:modified xsi:type="dcterms:W3CDTF">2025-04-18T00:59:09.286</dcterms:modified>
  <cp:version>1100.0100.01</cp:version>
</cp:coreProperties>
</file>