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1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'세입결산서2'!$A$1:$L$27</definedName>
    <definedName name="_xlnm.Print_Area" localSheetId="1">'세출결산서1'!$A$1:$O$42</definedName>
  </definedNames>
  <calcPr fullCalcOnLoad="1"/>
</workbook>
</file>

<file path=xl/sharedStrings.xml><?xml version="1.0" encoding="utf-8"?>
<sst xmlns="http://schemas.openxmlformats.org/spreadsheetml/2006/main" count="161" uniqueCount="87">
  <si>
    <t>계</t>
  </si>
  <si>
    <t>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</si>
  <si>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</si>
  <si>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</si>
  <si>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</si>
  <si>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</si>
  <si>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</si>
  <si>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</si>
  <si>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</si>
  <si>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</si>
  <si>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</si>
  <si>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총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</si>
  <si>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</si>
  <si>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</si>
  <si>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</si>
  <si>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</si>
  <si>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</si>
  <si>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</si>
  <si>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</si>
  <si>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</si>
  <si>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</si>
  <si>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</si>
  <si>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</si>
  <si>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</si>
  <si>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</si>
  <si>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</si>
  <si>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</si>
  <si>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</si>
  <si>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</si>
  <si>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</si>
  <si>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</si>
  <si>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</si>
  <si>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</si>
  <si>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</si>
  <si>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</si>
  <si>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</si>
  <si>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</si>
  <si>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</si>
  <si>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</si>
  <si>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</si>
  <si>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</si>
  <si>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</si>
  <si>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</si>
  <si>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</si>
  <si>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</si>
  <si>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</si>
  <si>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</si>
  <si>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소계</t>
  </si>
  <si>
    <t>보조금수입</t>
  </si>
  <si>
    <t>시비</t>
  </si>
  <si>
    <t>기타</t>
  </si>
  <si>
    <t>예금이자</t>
  </si>
  <si>
    <t>(단위 : 원)</t>
  </si>
  <si>
    <t>총  계</t>
  </si>
  <si>
    <t>자부담</t>
  </si>
  <si>
    <t>법인전입금</t>
  </si>
  <si>
    <t>후원금</t>
  </si>
  <si>
    <t>합  계</t>
  </si>
  <si>
    <t>자부담</t>
  </si>
  <si>
    <t>자부담</t>
  </si>
  <si>
    <t>법인전입금</t>
  </si>
  <si>
    <t>후원금</t>
  </si>
  <si>
    <t>교육사업</t>
  </si>
  <si>
    <t>역량강화사업</t>
  </si>
  <si>
    <t>대외협력사업</t>
  </si>
  <si>
    <t>실태조사</t>
  </si>
  <si>
    <t>일반사업비</t>
  </si>
  <si>
    <t>기타</t>
  </si>
  <si>
    <t>보조금 반납
(이자포함)</t>
  </si>
  <si>
    <t>사업비</t>
  </si>
  <si>
    <t>사무비</t>
  </si>
  <si>
    <t>운영비</t>
  </si>
  <si>
    <t>기관운영비</t>
  </si>
  <si>
    <t>업무추진비</t>
  </si>
  <si>
    <r>
      <t xml:space="preserve">  2019년 노인요양시설 인권 모니터링단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</si>
  <si>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2019년</t>
  </si>
  <si>
    <t>2019년 노인요양시설 인권 모니터링단 세출결산서</t>
  </si>
  <si>
    <r>
      <t>2019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노인요양시설 인권 모니터링단 세입결산서</t>
    </r>
  </si>
  <si>
    <t>사무비</t>
  </si>
  <si>
    <t>업무추진비</t>
  </si>
  <si>
    <t>[결산]</t>
  </si>
  <si>
    <t>[증감]</t>
  </si>
  <si>
    <t>운영비</t>
  </si>
  <si>
    <t>기타운영비</t>
  </si>
  <si>
    <t>[예산]</t>
  </si>
  <si>
    <t>합 계</t>
  </si>
  <si>
    <t>[예산]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</si>
</sst>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55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sz val="11"/>
      <color indexed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double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medium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52" fillId="0" borderId="11" xfId="48" applyFont="1" applyFill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41" fontId="52" fillId="33" borderId="12" xfId="48" applyFont="1" applyFill="1" applyBorder="1" applyAlignment="1">
      <alignment horizontal="right" vertical="center"/>
    </xf>
    <xf numFmtId="41" fontId="52" fillId="34" borderId="13" xfId="48" applyFont="1" applyFill="1" applyBorder="1" applyAlignment="1">
      <alignment horizontal="right" vertical="center"/>
    </xf>
    <xf numFmtId="41" fontId="53" fillId="0" borderId="14" xfId="48" applyFont="1" applyBorder="1" applyAlignment="1">
      <alignment horizontal="center" vertical="center"/>
    </xf>
    <xf numFmtId="41" fontId="13" fillId="0" borderId="15" xfId="48" applyFont="1" applyBorder="1" applyAlignment="1">
      <alignment horizontal="center" vertical="center"/>
    </xf>
    <xf numFmtId="41" fontId="53" fillId="0" borderId="16" xfId="48" applyFont="1" applyBorder="1" applyAlignment="1">
      <alignment horizontal="center" vertical="center"/>
    </xf>
    <xf numFmtId="41" fontId="53" fillId="0" borderId="17" xfId="48" applyFont="1" applyBorder="1" applyAlignment="1">
      <alignment horizontal="center" vertical="center"/>
    </xf>
    <xf numFmtId="41" fontId="53" fillId="0" borderId="18" xfId="48" applyFont="1" applyBorder="1" applyAlignment="1">
      <alignment horizontal="center" vertical="center"/>
    </xf>
    <xf numFmtId="41" fontId="53" fillId="0" borderId="19" xfId="48" applyFont="1" applyBorder="1" applyAlignment="1">
      <alignment horizontal="center" vertical="center"/>
    </xf>
    <xf numFmtId="41" fontId="53" fillId="0" borderId="15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3" fillId="0" borderId="19" xfId="48" applyFont="1" applyBorder="1" applyAlignment="1">
      <alignment horizontal="center" vertical="center"/>
    </xf>
    <xf numFmtId="41" fontId="13" fillId="0" borderId="18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1" fontId="13" fillId="0" borderId="1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1" fontId="13" fillId="0" borderId="16" xfId="48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1" fontId="0" fillId="0" borderId="32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1" fontId="52" fillId="33" borderId="36" xfId="48" applyFont="1" applyFill="1" applyBorder="1" applyAlignment="1">
      <alignment horizontal="right" vertical="center"/>
    </xf>
    <xf numFmtId="41" fontId="15" fillId="0" borderId="37" xfId="48" applyFont="1" applyFill="1" applyBorder="1" applyAlignment="1">
      <alignment horizontal="center" vertical="center"/>
    </xf>
    <xf numFmtId="41" fontId="15" fillId="0" borderId="13" xfId="48" applyFont="1" applyFill="1" applyBorder="1" applyAlignment="1">
      <alignment horizontal="center" vertical="center"/>
    </xf>
    <xf numFmtId="41" fontId="15" fillId="0" borderId="18" xfId="48" applyFont="1" applyFill="1" applyBorder="1" applyAlignment="1">
      <alignment horizontal="center" vertical="center"/>
    </xf>
    <xf numFmtId="41" fontId="15" fillId="0" borderId="38" xfId="48" applyFont="1" applyFill="1" applyBorder="1" applyAlignment="1">
      <alignment horizontal="center" vertical="center"/>
    </xf>
    <xf numFmtId="41" fontId="15" fillId="0" borderId="39" xfId="48" applyFont="1" applyFill="1" applyBorder="1" applyAlignment="1">
      <alignment horizontal="center" vertical="center"/>
    </xf>
    <xf numFmtId="41" fontId="15" fillId="0" borderId="40" xfId="48" applyFont="1" applyFill="1" applyBorder="1" applyAlignment="1">
      <alignment horizontal="center" vertical="center"/>
    </xf>
    <xf numFmtId="41" fontId="15" fillId="33" borderId="41" xfId="48" applyFont="1" applyFill="1" applyBorder="1" applyAlignment="1">
      <alignment horizontal="right" vertical="center"/>
    </xf>
    <xf numFmtId="176" fontId="15" fillId="34" borderId="16" xfId="0" applyNumberFormat="1" applyFont="1" applyFill="1" applyBorder="1" applyAlignment="1">
      <alignment horizontal="centerContinuous" vertical="center"/>
    </xf>
    <xf numFmtId="176" fontId="15" fillId="34" borderId="37" xfId="0" applyNumberFormat="1" applyFont="1" applyFill="1" applyBorder="1" applyAlignment="1">
      <alignment horizontal="centerContinuous" vertical="center"/>
    </xf>
    <xf numFmtId="41" fontId="15" fillId="34" borderId="42" xfId="48" applyFont="1" applyFill="1" applyBorder="1" applyAlignment="1">
      <alignment horizontal="right" vertical="center"/>
    </xf>
    <xf numFmtId="41" fontId="15" fillId="34" borderId="13" xfId="48" applyFont="1" applyFill="1" applyBorder="1" applyAlignment="1">
      <alignment horizontal="right" vertical="center"/>
    </xf>
    <xf numFmtId="41" fontId="15" fillId="34" borderId="29" xfId="48" applyFont="1" applyFill="1" applyBorder="1" applyAlignment="1">
      <alignment horizontal="right" vertical="center"/>
    </xf>
    <xf numFmtId="176" fontId="16" fillId="0" borderId="42" xfId="0" applyNumberFormat="1" applyFont="1" applyBorder="1" applyAlignment="1">
      <alignment horizontal="center" vertical="center"/>
    </xf>
    <xf numFmtId="176" fontId="16" fillId="0" borderId="29" xfId="0" applyNumberFormat="1" applyFont="1" applyBorder="1" applyAlignment="1">
      <alignment horizontal="center" vertical="center"/>
    </xf>
    <xf numFmtId="41" fontId="16" fillId="0" borderId="29" xfId="48" applyFont="1" applyBorder="1" applyAlignment="1">
      <alignment horizontal="right" vertical="center"/>
    </xf>
    <xf numFmtId="41" fontId="15" fillId="0" borderId="13" xfId="48" applyFont="1" applyBorder="1" applyAlignment="1">
      <alignment horizontal="right" vertical="center"/>
    </xf>
    <xf numFmtId="41" fontId="16" fillId="0" borderId="42" xfId="48" applyFont="1" applyBorder="1" applyAlignment="1">
      <alignment horizontal="center" vertical="center"/>
    </xf>
    <xf numFmtId="176" fontId="16" fillId="0" borderId="34" xfId="0" applyNumberFormat="1" applyFont="1" applyBorder="1" applyAlignment="1">
      <alignment horizontal="center" vertical="center" wrapText="1"/>
    </xf>
    <xf numFmtId="176" fontId="16" fillId="0" borderId="34" xfId="0" applyNumberFormat="1" applyFont="1" applyBorder="1" applyAlignment="1">
      <alignment horizontal="center" vertical="center"/>
    </xf>
    <xf numFmtId="41" fontId="16" fillId="0" borderId="34" xfId="48" applyFont="1" applyBorder="1" applyAlignment="1">
      <alignment horizontal="right" vertical="center"/>
    </xf>
    <xf numFmtId="41" fontId="16" fillId="0" borderId="29" xfId="48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41" fontId="53" fillId="0" borderId="19" xfId="48" applyFont="1" applyBorder="1" applyAlignment="1">
      <alignment horizontal="center" vertical="center"/>
    </xf>
    <xf numFmtId="41" fontId="53" fillId="0" borderId="19" xfId="48" applyFont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1" fontId="52" fillId="0" borderId="13" xfId="48" applyFont="1" applyFill="1" applyBorder="1" applyAlignment="1">
      <alignment horizontal="right" vertical="center"/>
    </xf>
    <xf numFmtId="176" fontId="16" fillId="0" borderId="29" xfId="0" applyNumberFormat="1" applyFont="1" applyBorder="1" applyAlignment="1">
      <alignment horizontal="center" vertical="center" wrapText="1"/>
    </xf>
    <xf numFmtId="176" fontId="16" fillId="0" borderId="29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16" fillId="34" borderId="43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/>
    </xf>
    <xf numFmtId="176" fontId="16" fillId="0" borderId="45" xfId="0" applyNumberFormat="1" applyFont="1" applyBorder="1" applyAlignment="1">
      <alignment horizontal="center" vertical="center"/>
    </xf>
    <xf numFmtId="176" fontId="15" fillId="34" borderId="19" xfId="0" applyNumberFormat="1" applyFont="1" applyFill="1" applyBorder="1" applyAlignment="1">
      <alignment horizontal="center" vertical="center"/>
    </xf>
    <xf numFmtId="176" fontId="15" fillId="34" borderId="4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1" fontId="52" fillId="34" borderId="18" xfId="48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41" fontId="15" fillId="0" borderId="29" xfId="48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41" fontId="16" fillId="0" borderId="34" xfId="48" applyFont="1" applyFill="1" applyBorder="1" applyAlignment="1">
      <alignment horizontal="right" vertical="center"/>
    </xf>
    <xf numFmtId="41" fontId="52" fillId="0" borderId="14" xfId="48" applyFont="1" applyFill="1" applyBorder="1" applyAlignment="1">
      <alignment horizontal="right" vertical="center"/>
    </xf>
    <xf numFmtId="41" fontId="52" fillId="0" borderId="17" xfId="48" applyFont="1" applyBorder="1" applyAlignment="1">
      <alignment horizontal="center" vertical="center"/>
    </xf>
    <xf numFmtId="41" fontId="53" fillId="0" borderId="15" xfId="48" applyFont="1" applyBorder="1" applyAlignment="1">
      <alignment horizontal="center" vertical="center"/>
    </xf>
    <xf numFmtId="176" fontId="16" fillId="0" borderId="48" xfId="0" applyNumberFormat="1" applyFont="1" applyBorder="1" applyAlignment="1">
      <alignment horizontal="center" vertical="center" wrapText="1"/>
    </xf>
    <xf numFmtId="176" fontId="16" fillId="0" borderId="49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9" fontId="4" fillId="0" borderId="50" xfId="0" applyNumberFormat="1" applyFont="1" applyFill="1" applyBorder="1" applyAlignment="1">
      <alignment horizontal="center" vertical="center"/>
    </xf>
    <xf numFmtId="9" fontId="4" fillId="0" borderId="51" xfId="0" applyNumberFormat="1" applyFont="1" applyFill="1" applyBorder="1" applyAlignment="1">
      <alignment horizontal="center" vertical="center"/>
    </xf>
    <xf numFmtId="9" fontId="4" fillId="0" borderId="52" xfId="0" applyNumberFormat="1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left" vertical="center"/>
    </xf>
    <xf numFmtId="176" fontId="15" fillId="0" borderId="56" xfId="0" applyNumberFormat="1" applyFont="1" applyFill="1" applyBorder="1" applyAlignment="1">
      <alignment horizontal="center" vertical="center"/>
    </xf>
    <xf numFmtId="176" fontId="15" fillId="0" borderId="57" xfId="0" applyNumberFormat="1" applyFont="1" applyFill="1" applyBorder="1" applyAlignment="1">
      <alignment horizontal="center" vertical="center"/>
    </xf>
    <xf numFmtId="176" fontId="15" fillId="0" borderId="37" xfId="0" applyNumberFormat="1" applyFont="1" applyFill="1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6" fontId="15" fillId="0" borderId="59" xfId="0" applyNumberFormat="1" applyFont="1" applyFill="1" applyBorder="1" applyAlignment="1">
      <alignment horizontal="center" vertical="center"/>
    </xf>
    <xf numFmtId="176" fontId="15" fillId="0" borderId="60" xfId="0" applyNumberFormat="1" applyFont="1" applyFill="1" applyBorder="1" applyAlignment="1">
      <alignment horizontal="center" vertical="center"/>
    </xf>
    <xf numFmtId="176" fontId="15" fillId="0" borderId="45" xfId="0" applyNumberFormat="1" applyFont="1" applyFill="1" applyBorder="1" applyAlignment="1">
      <alignment horizontal="center" vertical="center"/>
    </xf>
    <xf numFmtId="176" fontId="15" fillId="0" borderId="61" xfId="0" applyNumberFormat="1" applyFont="1" applyFill="1" applyBorder="1" applyAlignment="1">
      <alignment horizontal="center" vertical="center"/>
    </xf>
    <xf numFmtId="176" fontId="15" fillId="34" borderId="19" xfId="0" applyNumberFormat="1" applyFont="1" applyFill="1" applyBorder="1" applyAlignment="1">
      <alignment horizontal="center" vertical="center"/>
    </xf>
    <xf numFmtId="176" fontId="15" fillId="34" borderId="44" xfId="0" applyNumberFormat="1" applyFont="1" applyFill="1" applyBorder="1" applyAlignment="1">
      <alignment horizontal="center" vertical="center"/>
    </xf>
    <xf numFmtId="176" fontId="15" fillId="33" borderId="62" xfId="0" applyNumberFormat="1" applyFont="1" applyFill="1" applyBorder="1" applyAlignment="1">
      <alignment horizontal="center" vertical="center"/>
    </xf>
    <xf numFmtId="176" fontId="15" fillId="33" borderId="63" xfId="0" applyNumberFormat="1" applyFont="1" applyFill="1" applyBorder="1" applyAlignment="1">
      <alignment horizontal="center" vertical="center"/>
    </xf>
    <xf numFmtId="176" fontId="15" fillId="33" borderId="64" xfId="0" applyNumberFormat="1" applyFont="1" applyFill="1" applyBorder="1" applyAlignment="1">
      <alignment horizontal="center" vertical="center"/>
    </xf>
    <xf numFmtId="176" fontId="15" fillId="33" borderId="65" xfId="0" applyNumberFormat="1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176" fontId="16" fillId="0" borderId="66" xfId="0" applyNumberFormat="1" applyFont="1" applyBorder="1" applyAlignment="1">
      <alignment horizontal="center" vertical="center" wrapText="1"/>
    </xf>
    <xf numFmtId="176" fontId="16" fillId="0" borderId="16" xfId="0" applyNumberFormat="1" applyFont="1" applyBorder="1" applyAlignment="1">
      <alignment horizontal="center" vertical="center" wrapText="1"/>
    </xf>
    <xf numFmtId="176" fontId="16" fillId="0" borderId="32" xfId="0" applyNumberFormat="1" applyFont="1" applyBorder="1" applyAlignment="1">
      <alignment horizontal="center" vertical="center" wrapText="1"/>
    </xf>
    <xf numFmtId="176" fontId="16" fillId="0" borderId="67" xfId="0" applyNumberFormat="1" applyFont="1" applyBorder="1" applyAlignment="1">
      <alignment horizontal="center" vertical="center" wrapText="1"/>
    </xf>
    <xf numFmtId="176" fontId="16" fillId="0" borderId="19" xfId="0" applyNumberFormat="1" applyFont="1" applyBorder="1" applyAlignment="1">
      <alignment horizontal="center" vertical="center"/>
    </xf>
    <xf numFmtId="176" fontId="16" fillId="0" borderId="44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 wrapText="1"/>
    </xf>
    <xf numFmtId="176" fontId="16" fillId="0" borderId="47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/>
    </xf>
    <xf numFmtId="176" fontId="16" fillId="0" borderId="45" xfId="0" applyNumberFormat="1" applyFont="1" applyBorder="1" applyAlignment="1">
      <alignment horizontal="center" vertical="center"/>
    </xf>
    <xf numFmtId="41" fontId="13" fillId="0" borderId="19" xfId="48" applyFont="1" applyBorder="1" applyAlignment="1">
      <alignment horizontal="center" vertical="center"/>
    </xf>
    <xf numFmtId="41" fontId="13" fillId="0" borderId="44" xfId="48" applyFont="1" applyBorder="1" applyAlignment="1">
      <alignment horizontal="center" vertical="center"/>
    </xf>
    <xf numFmtId="41" fontId="13" fillId="0" borderId="19" xfId="48" applyNumberFormat="1" applyFont="1" applyBorder="1" applyAlignment="1">
      <alignment horizontal="center" vertical="center"/>
    </xf>
    <xf numFmtId="41" fontId="13" fillId="0" borderId="68" xfId="48" applyNumberFormat="1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41" fontId="0" fillId="0" borderId="44" xfId="48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68" xfId="48" applyNumberFormat="1" applyFont="1" applyBorder="1" applyAlignment="1">
      <alignment horizontal="center" vertical="center"/>
    </xf>
    <xf numFmtId="41" fontId="53" fillId="0" borderId="19" xfId="48" applyFont="1" applyBorder="1" applyAlignment="1">
      <alignment horizontal="center" vertical="center"/>
    </xf>
    <xf numFmtId="0" fontId="53" fillId="0" borderId="44" xfId="0" applyFont="1" applyBorder="1" applyAlignment="1">
      <alignment vertical="center"/>
    </xf>
    <xf numFmtId="0" fontId="0" fillId="0" borderId="55" xfId="0" applyBorder="1" applyAlignment="1">
      <alignment horizontal="right" vertical="center"/>
    </xf>
    <xf numFmtId="41" fontId="53" fillId="0" borderId="68" xfId="48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41" fontId="13" fillId="0" borderId="15" xfId="48" applyFont="1" applyBorder="1" applyAlignment="1">
      <alignment horizontal="center" vertical="center"/>
    </xf>
    <xf numFmtId="41" fontId="13" fillId="0" borderId="47" xfId="48" applyFont="1" applyBorder="1" applyAlignment="1">
      <alignment horizontal="center" vertical="center"/>
    </xf>
    <xf numFmtId="41" fontId="53" fillId="0" borderId="15" xfId="48" applyFont="1" applyBorder="1" applyAlignment="1">
      <alignment horizontal="center" vertical="center"/>
    </xf>
    <xf numFmtId="41" fontId="53" fillId="0" borderId="69" xfId="48" applyFont="1" applyBorder="1" applyAlignment="1">
      <alignment horizontal="center" vertical="center"/>
    </xf>
    <xf numFmtId="41" fontId="0" fillId="0" borderId="68" xfId="48" applyFont="1" applyBorder="1" applyAlignment="1">
      <alignment horizontal="center" vertical="center"/>
    </xf>
    <xf numFmtId="41" fontId="53" fillId="0" borderId="19" xfId="48" applyNumberFormat="1" applyFont="1" applyBorder="1" applyAlignment="1">
      <alignment horizontal="center" vertical="center"/>
    </xf>
    <xf numFmtId="41" fontId="53" fillId="0" borderId="68" xfId="48" applyNumberFormat="1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1" fontId="0" fillId="0" borderId="55" xfId="48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71" xfId="48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1" fontId="13" fillId="0" borderId="68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41" fontId="53" fillId="0" borderId="44" xfId="48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4" fillId="0" borderId="5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1" fontId="53" fillId="0" borderId="47" xfId="48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9" sqref="L9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107" t="s">
        <v>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9.75" customHeight="1" thickBot="1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33" customHeight="1">
      <c r="A3" s="111" t="s">
        <v>18</v>
      </c>
      <c r="B3" s="112"/>
      <c r="C3" s="112"/>
      <c r="D3" s="112"/>
      <c r="E3" s="112"/>
      <c r="F3" s="113"/>
      <c r="G3" s="108" t="s">
        <v>17</v>
      </c>
      <c r="H3" s="109"/>
      <c r="I3" s="109"/>
      <c r="J3" s="109"/>
      <c r="K3" s="109"/>
      <c r="L3" s="109"/>
      <c r="M3" s="110"/>
    </row>
    <row r="4" spans="1:13" ht="33" customHeight="1">
      <c r="A4" s="115" t="s">
        <v>38</v>
      </c>
      <c r="B4" s="116"/>
      <c r="C4" s="117"/>
      <c r="D4" s="54" t="s">
        <v>75</v>
      </c>
      <c r="E4" s="54" t="s">
        <v>75</v>
      </c>
      <c r="F4" s="55" t="s">
        <v>39</v>
      </c>
      <c r="G4" s="121" t="s">
        <v>40</v>
      </c>
      <c r="H4" s="116"/>
      <c r="I4" s="116"/>
      <c r="J4" s="117"/>
      <c r="K4" s="54" t="s">
        <v>75</v>
      </c>
      <c r="L4" s="54" t="s">
        <v>75</v>
      </c>
      <c r="M4" s="56" t="s">
        <v>39</v>
      </c>
    </row>
    <row r="5" spans="1:13" ht="33" customHeight="1" thickBot="1">
      <c r="A5" s="118"/>
      <c r="B5" s="119"/>
      <c r="C5" s="120"/>
      <c r="D5" s="57" t="s">
        <v>41</v>
      </c>
      <c r="E5" s="57" t="s">
        <v>42</v>
      </c>
      <c r="F5" s="58" t="s">
        <v>43</v>
      </c>
      <c r="G5" s="122"/>
      <c r="H5" s="119"/>
      <c r="I5" s="119"/>
      <c r="J5" s="120"/>
      <c r="K5" s="57" t="s">
        <v>41</v>
      </c>
      <c r="L5" s="57" t="s">
        <v>42</v>
      </c>
      <c r="M5" s="59" t="s">
        <v>43</v>
      </c>
    </row>
    <row r="6" spans="1:13" ht="33" customHeight="1" thickTop="1">
      <c r="A6" s="125" t="s">
        <v>44</v>
      </c>
      <c r="B6" s="126"/>
      <c r="C6" s="126"/>
      <c r="D6" s="60">
        <f>D7+D9+D12</f>
        <v>45000000</v>
      </c>
      <c r="E6" s="60">
        <f>E7+E9+E12</f>
        <v>45242938</v>
      </c>
      <c r="F6" s="8">
        <f>E6-D6</f>
        <v>242938</v>
      </c>
      <c r="G6" s="127" t="s">
        <v>45</v>
      </c>
      <c r="H6" s="126"/>
      <c r="I6" s="126"/>
      <c r="J6" s="128"/>
      <c r="K6" s="60">
        <f>K7+K10+K12</f>
        <v>45000000</v>
      </c>
      <c r="L6" s="60">
        <f>L7+L10+L12</f>
        <v>45242938</v>
      </c>
      <c r="M6" s="53">
        <f aca="true" t="shared" si="0" ref="M6:M13">L6-K6</f>
        <v>242938</v>
      </c>
    </row>
    <row r="7" spans="1:13" ht="33" customHeight="1">
      <c r="A7" s="105" t="s">
        <v>46</v>
      </c>
      <c r="B7" s="61" t="s">
        <v>0</v>
      </c>
      <c r="C7" s="62"/>
      <c r="D7" s="63">
        <f>D8</f>
        <v>45000000</v>
      </c>
      <c r="E7" s="63">
        <f>E8</f>
        <v>45000000</v>
      </c>
      <c r="F7" s="64">
        <f aca="true" t="shared" si="1" ref="F7:F13">E7-D7</f>
        <v>0</v>
      </c>
      <c r="G7" s="129" t="s">
        <v>70</v>
      </c>
      <c r="H7" s="130"/>
      <c r="I7" s="131" t="s">
        <v>47</v>
      </c>
      <c r="J7" s="132"/>
      <c r="K7" s="65">
        <f>K8+K9</f>
        <v>0</v>
      </c>
      <c r="L7" s="65">
        <f>L8+L9</f>
        <v>0</v>
      </c>
      <c r="M7" s="96">
        <f t="shared" si="0"/>
        <v>0</v>
      </c>
    </row>
    <row r="8" spans="1:13" ht="33" customHeight="1">
      <c r="A8" s="106"/>
      <c r="B8" s="66" t="s">
        <v>48</v>
      </c>
      <c r="C8" s="67" t="s">
        <v>49</v>
      </c>
      <c r="D8" s="68">
        <v>45000000</v>
      </c>
      <c r="E8" s="68">
        <v>45000000</v>
      </c>
      <c r="F8" s="69">
        <f t="shared" si="1"/>
        <v>0</v>
      </c>
      <c r="G8" s="147"/>
      <c r="H8" s="146"/>
      <c r="I8" s="145" t="s">
        <v>73</v>
      </c>
      <c r="J8" s="146"/>
      <c r="K8" s="70">
        <v>0</v>
      </c>
      <c r="L8" s="70">
        <v>0</v>
      </c>
      <c r="M8" s="103">
        <f t="shared" si="0"/>
        <v>0</v>
      </c>
    </row>
    <row r="9" spans="1:13" ht="33" customHeight="1">
      <c r="A9" s="105" t="s">
        <v>58</v>
      </c>
      <c r="B9" s="123" t="s">
        <v>31</v>
      </c>
      <c r="C9" s="124"/>
      <c r="D9" s="65">
        <f>D10+D11</f>
        <v>0</v>
      </c>
      <c r="E9" s="65">
        <f>E10+E11</f>
        <v>230000</v>
      </c>
      <c r="F9" s="9">
        <f t="shared" si="1"/>
        <v>230000</v>
      </c>
      <c r="G9" s="143"/>
      <c r="H9" s="144"/>
      <c r="I9" s="139" t="s">
        <v>71</v>
      </c>
      <c r="J9" s="140"/>
      <c r="K9" s="98">
        <v>0</v>
      </c>
      <c r="L9" s="74">
        <v>0</v>
      </c>
      <c r="M9" s="103">
        <f t="shared" si="0"/>
        <v>0</v>
      </c>
    </row>
    <row r="10" spans="1:13" ht="33" customHeight="1">
      <c r="A10" s="106"/>
      <c r="B10" s="134" t="s">
        <v>59</v>
      </c>
      <c r="C10" s="86" t="s">
        <v>60</v>
      </c>
      <c r="D10" s="68">
        <v>0</v>
      </c>
      <c r="E10" s="68">
        <v>0</v>
      </c>
      <c r="F10" s="85">
        <f t="shared" si="1"/>
        <v>0</v>
      </c>
      <c r="G10" s="129" t="s">
        <v>12</v>
      </c>
      <c r="H10" s="130"/>
      <c r="I10" s="131" t="s">
        <v>47</v>
      </c>
      <c r="J10" s="132"/>
      <c r="K10" s="65">
        <f>K11</f>
        <v>45000000</v>
      </c>
      <c r="L10" s="65">
        <f>L11</f>
        <v>45230000</v>
      </c>
      <c r="M10" s="96">
        <f t="shared" si="0"/>
        <v>230000</v>
      </c>
    </row>
    <row r="11" spans="1:13" ht="33" customHeight="1">
      <c r="A11" s="133"/>
      <c r="B11" s="135"/>
      <c r="C11" s="87" t="s">
        <v>61</v>
      </c>
      <c r="D11" s="74">
        <v>0</v>
      </c>
      <c r="E11" s="74">
        <v>230000</v>
      </c>
      <c r="F11" s="85">
        <f t="shared" si="1"/>
        <v>230000</v>
      </c>
      <c r="G11" s="92"/>
      <c r="H11" s="91"/>
      <c r="I11" s="137" t="s">
        <v>66</v>
      </c>
      <c r="J11" s="138"/>
      <c r="K11" s="70">
        <v>45000000</v>
      </c>
      <c r="L11" s="70">
        <v>45230000</v>
      </c>
      <c r="M11" s="103">
        <f t="shared" si="0"/>
        <v>230000</v>
      </c>
    </row>
    <row r="12" spans="1:13" ht="33" customHeight="1">
      <c r="A12" s="105" t="s">
        <v>50</v>
      </c>
      <c r="B12" s="123" t="s">
        <v>1</v>
      </c>
      <c r="C12" s="124"/>
      <c r="D12" s="65">
        <v>0</v>
      </c>
      <c r="E12" s="65">
        <f>E13</f>
        <v>12938</v>
      </c>
      <c r="F12" s="9">
        <f t="shared" si="1"/>
        <v>12938</v>
      </c>
      <c r="G12" s="89" t="s">
        <v>67</v>
      </c>
      <c r="H12" s="90"/>
      <c r="I12" s="93" t="s">
        <v>47</v>
      </c>
      <c r="J12" s="94"/>
      <c r="K12" s="65">
        <f>K13</f>
        <v>0</v>
      </c>
      <c r="L12" s="65">
        <f>L13</f>
        <v>12938</v>
      </c>
      <c r="M12" s="96">
        <f t="shared" si="0"/>
        <v>12938</v>
      </c>
    </row>
    <row r="13" spans="1:13" ht="33" customHeight="1" thickBot="1">
      <c r="A13" s="136"/>
      <c r="B13" s="71" t="s">
        <v>19</v>
      </c>
      <c r="C13" s="72" t="s">
        <v>51</v>
      </c>
      <c r="D13" s="73">
        <v>0</v>
      </c>
      <c r="E13" s="73">
        <v>12938</v>
      </c>
      <c r="F13" s="6">
        <f t="shared" si="1"/>
        <v>12938</v>
      </c>
      <c r="G13" s="99"/>
      <c r="H13" s="100"/>
      <c r="I13" s="141" t="s">
        <v>68</v>
      </c>
      <c r="J13" s="142"/>
      <c r="K13" s="101">
        <v>0</v>
      </c>
      <c r="L13" s="101">
        <v>12938</v>
      </c>
      <c r="M13" s="102">
        <f t="shared" si="0"/>
        <v>12938</v>
      </c>
    </row>
    <row r="14" spans="1:6" ht="16.5">
      <c r="A14" s="1"/>
      <c r="B14" s="1"/>
      <c r="C14" s="1"/>
      <c r="D14" s="1"/>
      <c r="E14" s="1"/>
      <c r="F14" s="1"/>
    </row>
    <row r="15" spans="1:6" ht="16.5">
      <c r="A15" s="1"/>
      <c r="B15" s="1"/>
      <c r="C15" s="1"/>
      <c r="D15" s="1"/>
      <c r="E15" s="1"/>
      <c r="F15" s="1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ht="14.25" customHeight="1"/>
    <row r="24" ht="13.5" customHeight="1"/>
    <row r="25" ht="13.5" customHeight="1"/>
    <row r="26" ht="12.75" customHeight="1"/>
    <row r="27" ht="13.5" customHeight="1"/>
  </sheetData>
  <sheetProtection/>
  <mergeCells count="24">
    <mergeCell ref="I9:J9"/>
    <mergeCell ref="G10:H10"/>
    <mergeCell ref="I13:J13"/>
    <mergeCell ref="G9:H9"/>
    <mergeCell ref="I8:J8"/>
    <mergeCell ref="G8:H8"/>
    <mergeCell ref="B9:C9"/>
    <mergeCell ref="A6:C6"/>
    <mergeCell ref="G6:J6"/>
    <mergeCell ref="G7:H7"/>
    <mergeCell ref="I10:J10"/>
    <mergeCell ref="B12:C12"/>
    <mergeCell ref="A9:A11"/>
    <mergeCell ref="B10:B11"/>
    <mergeCell ref="A12:A13"/>
    <mergeCell ref="I11:J11"/>
    <mergeCell ref="A7:A8"/>
    <mergeCell ref="A1:M1"/>
    <mergeCell ref="G3:M3"/>
    <mergeCell ref="A3:F3"/>
    <mergeCell ref="A2:M2"/>
    <mergeCell ref="A4:C5"/>
    <mergeCell ref="G4:J5"/>
    <mergeCell ref="I7:J7"/>
  </mergeCells>
  <printOptions horizontalCentered="1" verticalCentered="1"/>
  <pageMargins left="0.4724409448818898" right="0.1968503937007874" top="0.11811023622047245" bottom="0.15748031496062992" header="0.11811023622047245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60" zoomScalePageLayoutView="0" workbookViewId="0" topLeftCell="A17">
      <selection activeCell="L17" sqref="L17:M17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3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181" t="s">
        <v>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8:15" ht="17.25" thickBot="1">
      <c r="H2" s="177"/>
      <c r="I2" s="177"/>
      <c r="J2" s="176"/>
      <c r="K2" s="176"/>
      <c r="L2" s="7"/>
      <c r="M2" s="7"/>
      <c r="N2" s="158" t="s">
        <v>52</v>
      </c>
      <c r="O2" s="158"/>
    </row>
    <row r="3" spans="1:15" ht="19.5" customHeight="1" thickBot="1">
      <c r="A3" s="173" t="s">
        <v>6</v>
      </c>
      <c r="B3" s="174"/>
      <c r="C3" s="175" t="s">
        <v>2</v>
      </c>
      <c r="D3" s="174"/>
      <c r="E3" s="175" t="s">
        <v>3</v>
      </c>
      <c r="F3" s="174"/>
      <c r="G3" s="19" t="s">
        <v>5</v>
      </c>
      <c r="H3" s="175" t="s">
        <v>4</v>
      </c>
      <c r="I3" s="174"/>
      <c r="J3" s="179" t="s">
        <v>16</v>
      </c>
      <c r="K3" s="180"/>
      <c r="L3" s="179" t="s">
        <v>19</v>
      </c>
      <c r="M3" s="180"/>
      <c r="N3" s="175" t="s">
        <v>1</v>
      </c>
      <c r="O3" s="178"/>
    </row>
    <row r="4" spans="1:15" ht="19.5" customHeight="1" thickTop="1">
      <c r="A4" s="184" t="s">
        <v>78</v>
      </c>
      <c r="B4" s="185"/>
      <c r="C4" s="182" t="s">
        <v>79</v>
      </c>
      <c r="D4" s="183"/>
      <c r="E4" s="182" t="s">
        <v>72</v>
      </c>
      <c r="F4" s="185"/>
      <c r="G4" s="30" t="s">
        <v>7</v>
      </c>
      <c r="H4" s="152">
        <v>0</v>
      </c>
      <c r="I4" s="160"/>
      <c r="J4" s="148">
        <v>0</v>
      </c>
      <c r="K4" s="149"/>
      <c r="L4" s="152">
        <v>0</v>
      </c>
      <c r="M4" s="153"/>
      <c r="N4" s="154">
        <f>SUM(H4:M4)</f>
        <v>0</v>
      </c>
      <c r="O4" s="155"/>
    </row>
    <row r="5" spans="1:15" ht="19.5" customHeight="1">
      <c r="A5" s="76"/>
      <c r="B5" s="18"/>
      <c r="C5" s="17"/>
      <c r="D5" s="38"/>
      <c r="E5" s="17"/>
      <c r="F5" s="18"/>
      <c r="G5" s="30" t="s">
        <v>80</v>
      </c>
      <c r="H5" s="152">
        <v>0</v>
      </c>
      <c r="I5" s="160"/>
      <c r="J5" s="148"/>
      <c r="K5" s="149"/>
      <c r="L5" s="152">
        <v>0</v>
      </c>
      <c r="M5" s="153"/>
      <c r="N5" s="154">
        <f>SUM(H5:M5)</f>
        <v>0</v>
      </c>
      <c r="O5" s="155"/>
    </row>
    <row r="6" spans="1:15" ht="19.5" customHeight="1">
      <c r="A6" s="76"/>
      <c r="B6" s="18"/>
      <c r="C6" s="41"/>
      <c r="D6" s="95"/>
      <c r="E6" s="41"/>
      <c r="F6" s="34"/>
      <c r="G6" s="30" t="s">
        <v>81</v>
      </c>
      <c r="H6" s="148">
        <f>H5-H4</f>
        <v>0</v>
      </c>
      <c r="I6" s="168"/>
      <c r="J6" s="156">
        <f>J5-J4</f>
        <v>0</v>
      </c>
      <c r="K6" s="198"/>
      <c r="L6" s="152">
        <f>L5-L4</f>
        <v>0</v>
      </c>
      <c r="M6" s="153"/>
      <c r="N6" s="166">
        <f>N5-N4</f>
        <v>0</v>
      </c>
      <c r="O6" s="167"/>
    </row>
    <row r="7" spans="1:15" ht="19.5" customHeight="1">
      <c r="A7" s="76"/>
      <c r="B7" s="18"/>
      <c r="C7" s="171" t="s">
        <v>10</v>
      </c>
      <c r="D7" s="170"/>
      <c r="E7" s="170"/>
      <c r="F7" s="172"/>
      <c r="G7" s="30" t="s">
        <v>7</v>
      </c>
      <c r="H7" s="152">
        <f>H4</f>
        <v>0</v>
      </c>
      <c r="I7" s="153"/>
      <c r="J7" s="152">
        <f>J4</f>
        <v>0</v>
      </c>
      <c r="K7" s="153"/>
      <c r="L7" s="152">
        <f>L4</f>
        <v>0</v>
      </c>
      <c r="M7" s="153"/>
      <c r="N7" s="152">
        <f>N4</f>
        <v>0</v>
      </c>
      <c r="O7" s="165"/>
    </row>
    <row r="8" spans="1:15" ht="19.5" customHeight="1">
      <c r="A8" s="76"/>
      <c r="B8" s="18"/>
      <c r="C8" s="193"/>
      <c r="D8" s="188"/>
      <c r="E8" s="188"/>
      <c r="F8" s="189"/>
      <c r="G8" s="30" t="s">
        <v>8</v>
      </c>
      <c r="H8" s="152">
        <f>H5</f>
        <v>0</v>
      </c>
      <c r="I8" s="153"/>
      <c r="J8" s="152">
        <f>J5</f>
        <v>0</v>
      </c>
      <c r="K8" s="153"/>
      <c r="L8" s="152">
        <f>L5</f>
        <v>0</v>
      </c>
      <c r="M8" s="153"/>
      <c r="N8" s="152">
        <f>N5</f>
        <v>0</v>
      </c>
      <c r="O8" s="165"/>
    </row>
    <row r="9" spans="1:15" ht="19.5" customHeight="1">
      <c r="A9" s="76"/>
      <c r="B9" s="18"/>
      <c r="C9" s="194"/>
      <c r="D9" s="195"/>
      <c r="E9" s="195"/>
      <c r="F9" s="196"/>
      <c r="G9" s="30" t="s">
        <v>9</v>
      </c>
      <c r="H9" s="152">
        <f>H8-H7</f>
        <v>0</v>
      </c>
      <c r="I9" s="153"/>
      <c r="J9" s="156">
        <f>J8-J7</f>
        <v>0</v>
      </c>
      <c r="K9" s="198"/>
      <c r="L9" s="152">
        <f>L8-L7</f>
        <v>0</v>
      </c>
      <c r="M9" s="153"/>
      <c r="N9" s="156">
        <f>N8-N7</f>
        <v>0</v>
      </c>
      <c r="O9" s="159"/>
    </row>
    <row r="10" spans="1:15" ht="19.5" customHeight="1">
      <c r="A10" s="76"/>
      <c r="B10" s="18"/>
      <c r="C10" s="171" t="s">
        <v>82</v>
      </c>
      <c r="D10" s="172"/>
      <c r="E10" s="171" t="s">
        <v>83</v>
      </c>
      <c r="F10" s="172"/>
      <c r="G10" s="30" t="s">
        <v>84</v>
      </c>
      <c r="H10" s="152">
        <v>0</v>
      </c>
      <c r="I10" s="160"/>
      <c r="J10" s="148">
        <v>0</v>
      </c>
      <c r="K10" s="149"/>
      <c r="L10" s="152">
        <v>0</v>
      </c>
      <c r="M10" s="153"/>
      <c r="N10" s="154">
        <f>SUM(H10:M10)</f>
        <v>0</v>
      </c>
      <c r="O10" s="155"/>
    </row>
    <row r="11" spans="1:15" ht="19.5" customHeight="1">
      <c r="A11" s="76"/>
      <c r="B11" s="18"/>
      <c r="C11" s="17"/>
      <c r="D11" s="38"/>
      <c r="E11" s="17"/>
      <c r="F11" s="18"/>
      <c r="G11" s="30" t="s">
        <v>80</v>
      </c>
      <c r="H11" s="152">
        <v>0</v>
      </c>
      <c r="I11" s="160"/>
      <c r="J11" s="148"/>
      <c r="K11" s="149"/>
      <c r="L11" s="152">
        <v>0</v>
      </c>
      <c r="M11" s="153"/>
      <c r="N11" s="154">
        <f>SUM(H11:M11)</f>
        <v>0</v>
      </c>
      <c r="O11" s="155"/>
    </row>
    <row r="12" spans="1:15" ht="19.5" customHeight="1">
      <c r="A12" s="76"/>
      <c r="B12" s="18"/>
      <c r="C12" s="41"/>
      <c r="D12" s="95"/>
      <c r="E12" s="41"/>
      <c r="F12" s="34"/>
      <c r="G12" s="30" t="s">
        <v>9</v>
      </c>
      <c r="H12" s="148">
        <f>H11-H10</f>
        <v>0</v>
      </c>
      <c r="I12" s="168"/>
      <c r="J12" s="156">
        <f>J11-J10</f>
        <v>0</v>
      </c>
      <c r="K12" s="198"/>
      <c r="L12" s="152">
        <f>L11-L10</f>
        <v>0</v>
      </c>
      <c r="M12" s="153"/>
      <c r="N12" s="166">
        <f>N11-N10</f>
        <v>0</v>
      </c>
      <c r="O12" s="167"/>
    </row>
    <row r="13" spans="1:15" ht="19.5" customHeight="1">
      <c r="A13" s="76"/>
      <c r="B13" s="18"/>
      <c r="C13" s="171" t="s">
        <v>85</v>
      </c>
      <c r="D13" s="170"/>
      <c r="E13" s="170"/>
      <c r="F13" s="172"/>
      <c r="G13" s="30" t="s">
        <v>86</v>
      </c>
      <c r="H13" s="152">
        <f>H10</f>
        <v>0</v>
      </c>
      <c r="I13" s="153"/>
      <c r="J13" s="152">
        <f>J10</f>
        <v>0</v>
      </c>
      <c r="K13" s="153"/>
      <c r="L13" s="152">
        <f>L10</f>
        <v>0</v>
      </c>
      <c r="M13" s="153"/>
      <c r="N13" s="152">
        <f>N10</f>
        <v>0</v>
      </c>
      <c r="O13" s="165"/>
    </row>
    <row r="14" spans="1:15" ht="19.5" customHeight="1">
      <c r="A14" s="76"/>
      <c r="B14" s="18"/>
      <c r="C14" s="193"/>
      <c r="D14" s="188"/>
      <c r="E14" s="188"/>
      <c r="F14" s="189"/>
      <c r="G14" s="30" t="s">
        <v>8</v>
      </c>
      <c r="H14" s="152">
        <f>H11</f>
        <v>0</v>
      </c>
      <c r="I14" s="153"/>
      <c r="J14" s="152">
        <f>J11</f>
        <v>0</v>
      </c>
      <c r="K14" s="153"/>
      <c r="L14" s="152">
        <f>L11</f>
        <v>0</v>
      </c>
      <c r="M14" s="153"/>
      <c r="N14" s="152">
        <f>N11</f>
        <v>0</v>
      </c>
      <c r="O14" s="165"/>
    </row>
    <row r="15" spans="1:15" ht="19.5" customHeight="1">
      <c r="A15" s="97"/>
      <c r="B15" s="34"/>
      <c r="C15" s="194"/>
      <c r="D15" s="195"/>
      <c r="E15" s="195"/>
      <c r="F15" s="196"/>
      <c r="G15" s="30" t="s">
        <v>9</v>
      </c>
      <c r="H15" s="152">
        <f>H14-H13</f>
        <v>0</v>
      </c>
      <c r="I15" s="153"/>
      <c r="J15" s="156">
        <f>J14-J13</f>
        <v>0</v>
      </c>
      <c r="K15" s="198"/>
      <c r="L15" s="152">
        <f>L14-L13</f>
        <v>0</v>
      </c>
      <c r="M15" s="153"/>
      <c r="N15" s="156">
        <f>N14-N13</f>
        <v>0</v>
      </c>
      <c r="O15" s="159"/>
    </row>
    <row r="16" spans="1:15" ht="19.5" customHeight="1">
      <c r="A16" s="169" t="s">
        <v>69</v>
      </c>
      <c r="B16" s="172"/>
      <c r="C16" s="171" t="s">
        <v>14</v>
      </c>
      <c r="D16" s="170"/>
      <c r="E16" s="171" t="s">
        <v>62</v>
      </c>
      <c r="F16" s="172"/>
      <c r="G16" s="30" t="s">
        <v>7</v>
      </c>
      <c r="H16" s="152">
        <v>2290000</v>
      </c>
      <c r="I16" s="160"/>
      <c r="J16" s="148">
        <v>0</v>
      </c>
      <c r="K16" s="149"/>
      <c r="L16" s="152">
        <v>0</v>
      </c>
      <c r="M16" s="153"/>
      <c r="N16" s="154">
        <f>SUM(H16:M16)</f>
        <v>2290000</v>
      </c>
      <c r="O16" s="155"/>
    </row>
    <row r="17" spans="1:15" ht="19.5" customHeight="1">
      <c r="A17" s="27"/>
      <c r="B17" s="28"/>
      <c r="C17" s="45"/>
      <c r="D17" s="51"/>
      <c r="E17" s="45"/>
      <c r="F17" s="44"/>
      <c r="G17" s="30" t="s">
        <v>8</v>
      </c>
      <c r="H17" s="152">
        <v>2290000</v>
      </c>
      <c r="I17" s="160"/>
      <c r="J17" s="148">
        <v>0</v>
      </c>
      <c r="K17" s="149"/>
      <c r="L17" s="152">
        <v>0</v>
      </c>
      <c r="M17" s="153"/>
      <c r="N17" s="154">
        <f>SUM(H17:M17)</f>
        <v>2290000</v>
      </c>
      <c r="O17" s="155"/>
    </row>
    <row r="18" spans="1:15" ht="19.5" customHeight="1">
      <c r="A18" s="27"/>
      <c r="B18" s="28"/>
      <c r="C18" s="45"/>
      <c r="D18" s="51"/>
      <c r="E18" s="88"/>
      <c r="F18" s="47"/>
      <c r="G18" s="30" t="s">
        <v>9</v>
      </c>
      <c r="H18" s="148">
        <f>H17-H16</f>
        <v>0</v>
      </c>
      <c r="I18" s="168"/>
      <c r="J18" s="148">
        <f>J17-J16</f>
        <v>0</v>
      </c>
      <c r="K18" s="168"/>
      <c r="L18" s="152">
        <v>0</v>
      </c>
      <c r="M18" s="153"/>
      <c r="N18" s="150">
        <f>N17-N16</f>
        <v>0</v>
      </c>
      <c r="O18" s="151"/>
    </row>
    <row r="19" spans="1:15" ht="19.5" customHeight="1">
      <c r="A19" s="27"/>
      <c r="B19" s="28"/>
      <c r="C19" s="45"/>
      <c r="D19" s="51"/>
      <c r="E19" s="171" t="s">
        <v>63</v>
      </c>
      <c r="F19" s="172"/>
      <c r="G19" s="30" t="s">
        <v>7</v>
      </c>
      <c r="H19" s="152">
        <v>1660000</v>
      </c>
      <c r="I19" s="160"/>
      <c r="J19" s="148">
        <v>0</v>
      </c>
      <c r="K19" s="149"/>
      <c r="L19" s="152">
        <v>0</v>
      </c>
      <c r="M19" s="153"/>
      <c r="N19" s="154">
        <f>SUM(H19:M19)</f>
        <v>1660000</v>
      </c>
      <c r="O19" s="155"/>
    </row>
    <row r="20" spans="1:15" ht="19.5" customHeight="1">
      <c r="A20" s="27"/>
      <c r="B20" s="28"/>
      <c r="C20" s="45"/>
      <c r="D20" s="51"/>
      <c r="E20" s="45"/>
      <c r="F20" s="44"/>
      <c r="G20" s="30" t="s">
        <v>8</v>
      </c>
      <c r="H20" s="152">
        <v>1660000</v>
      </c>
      <c r="I20" s="160"/>
      <c r="J20" s="148">
        <v>0</v>
      </c>
      <c r="K20" s="149"/>
      <c r="L20" s="152">
        <v>0</v>
      </c>
      <c r="M20" s="153"/>
      <c r="N20" s="154">
        <f>SUM(H20:M20)</f>
        <v>1660000</v>
      </c>
      <c r="O20" s="155"/>
    </row>
    <row r="21" spans="1:15" ht="19.5" customHeight="1">
      <c r="A21" s="27"/>
      <c r="B21" s="28"/>
      <c r="C21" s="45"/>
      <c r="D21" s="51"/>
      <c r="E21" s="88"/>
      <c r="F21" s="47"/>
      <c r="G21" s="30" t="s">
        <v>9</v>
      </c>
      <c r="H21" s="148">
        <f>H20-H19</f>
        <v>0</v>
      </c>
      <c r="I21" s="168"/>
      <c r="J21" s="148">
        <f>J20-J19</f>
        <v>0</v>
      </c>
      <c r="K21" s="149"/>
      <c r="L21" s="152">
        <v>0</v>
      </c>
      <c r="M21" s="153"/>
      <c r="N21" s="150">
        <f>N20-N19</f>
        <v>0</v>
      </c>
      <c r="O21" s="151"/>
    </row>
    <row r="22" spans="1:15" ht="19.5" customHeight="1">
      <c r="A22" s="27"/>
      <c r="B22" s="28"/>
      <c r="C22" s="45"/>
      <c r="D22" s="51"/>
      <c r="E22" s="171" t="s">
        <v>64</v>
      </c>
      <c r="F22" s="172"/>
      <c r="G22" s="30" t="s">
        <v>7</v>
      </c>
      <c r="H22" s="152">
        <v>7960000</v>
      </c>
      <c r="I22" s="160"/>
      <c r="J22" s="148">
        <v>0</v>
      </c>
      <c r="K22" s="149"/>
      <c r="L22" s="152">
        <v>0</v>
      </c>
      <c r="M22" s="153"/>
      <c r="N22" s="154">
        <f>SUM(H22:M22)</f>
        <v>7960000</v>
      </c>
      <c r="O22" s="155"/>
    </row>
    <row r="23" spans="1:15" ht="19.5" customHeight="1">
      <c r="A23" s="27"/>
      <c r="B23" s="28"/>
      <c r="C23" s="45"/>
      <c r="D23" s="51"/>
      <c r="E23" s="45"/>
      <c r="F23" s="44"/>
      <c r="G23" s="30" t="s">
        <v>8</v>
      </c>
      <c r="H23" s="152">
        <v>7960000</v>
      </c>
      <c r="I23" s="160"/>
      <c r="J23" s="148">
        <v>230000</v>
      </c>
      <c r="K23" s="149"/>
      <c r="L23" s="152">
        <v>0</v>
      </c>
      <c r="M23" s="153"/>
      <c r="N23" s="154">
        <f>SUM(H23:M23)</f>
        <v>8190000</v>
      </c>
      <c r="O23" s="155"/>
    </row>
    <row r="24" spans="1:15" ht="19.5" customHeight="1">
      <c r="A24" s="27"/>
      <c r="B24" s="28"/>
      <c r="C24" s="45"/>
      <c r="D24" s="51"/>
      <c r="E24" s="88"/>
      <c r="F24" s="47"/>
      <c r="G24" s="30" t="s">
        <v>9</v>
      </c>
      <c r="H24" s="148">
        <f>H23-H22</f>
        <v>0</v>
      </c>
      <c r="I24" s="168"/>
      <c r="J24" s="156">
        <f>J23-J22</f>
        <v>230000</v>
      </c>
      <c r="K24" s="157"/>
      <c r="L24" s="152">
        <v>0</v>
      </c>
      <c r="M24" s="153"/>
      <c r="N24" s="150">
        <f>N23-N22</f>
        <v>230000</v>
      </c>
      <c r="O24" s="151"/>
    </row>
    <row r="25" spans="1:15" ht="19.5" customHeight="1">
      <c r="A25" s="27"/>
      <c r="B25" s="28"/>
      <c r="C25" s="45"/>
      <c r="D25" s="51"/>
      <c r="E25" s="171" t="s">
        <v>65</v>
      </c>
      <c r="F25" s="172"/>
      <c r="G25" s="30" t="s">
        <v>7</v>
      </c>
      <c r="H25" s="152">
        <v>33090000</v>
      </c>
      <c r="I25" s="160"/>
      <c r="J25" s="148"/>
      <c r="K25" s="149"/>
      <c r="L25" s="152">
        <v>0</v>
      </c>
      <c r="M25" s="153"/>
      <c r="N25" s="154">
        <f>SUM(H25:M25)</f>
        <v>33090000</v>
      </c>
      <c r="O25" s="155"/>
    </row>
    <row r="26" spans="1:15" ht="19.5" customHeight="1">
      <c r="A26" s="27"/>
      <c r="B26" s="28"/>
      <c r="C26" s="45"/>
      <c r="D26" s="51"/>
      <c r="E26" s="45"/>
      <c r="F26" s="44"/>
      <c r="G26" s="30" t="s">
        <v>8</v>
      </c>
      <c r="H26" s="152">
        <v>33090000</v>
      </c>
      <c r="I26" s="160"/>
      <c r="J26" s="148"/>
      <c r="K26" s="149"/>
      <c r="L26" s="152">
        <v>0</v>
      </c>
      <c r="M26" s="153"/>
      <c r="N26" s="154">
        <f>SUM(H26:M26)</f>
        <v>33090000</v>
      </c>
      <c r="O26" s="155"/>
    </row>
    <row r="27" spans="1:15" ht="19.5" customHeight="1">
      <c r="A27" s="27"/>
      <c r="B27" s="28"/>
      <c r="C27" s="45"/>
      <c r="D27" s="51"/>
      <c r="E27" s="88"/>
      <c r="F27" s="47"/>
      <c r="G27" s="30" t="s">
        <v>9</v>
      </c>
      <c r="H27" s="148">
        <f>H26-H25</f>
        <v>0</v>
      </c>
      <c r="I27" s="168"/>
      <c r="J27" s="156">
        <f>J26-J25</f>
        <v>0</v>
      </c>
      <c r="K27" s="198"/>
      <c r="L27" s="152">
        <v>0</v>
      </c>
      <c r="M27" s="153"/>
      <c r="N27" s="166">
        <f>N26-N25</f>
        <v>0</v>
      </c>
      <c r="O27" s="167"/>
    </row>
    <row r="28" spans="1:15" ht="19.5" customHeight="1">
      <c r="A28" s="27"/>
      <c r="B28" s="28"/>
      <c r="C28" s="171" t="s">
        <v>10</v>
      </c>
      <c r="D28" s="170"/>
      <c r="E28" s="170"/>
      <c r="F28" s="172"/>
      <c r="G28" s="48" t="s">
        <v>7</v>
      </c>
      <c r="H28" s="152">
        <f>H16+H19+H22+H25</f>
        <v>45000000</v>
      </c>
      <c r="I28" s="160"/>
      <c r="J28" s="152">
        <f>J16+J19+J22+J25</f>
        <v>0</v>
      </c>
      <c r="K28" s="160"/>
      <c r="L28" s="152">
        <f>L16+L19+L22+L25</f>
        <v>0</v>
      </c>
      <c r="M28" s="160"/>
      <c r="N28" s="148">
        <f>SUM(N16,N19,N22,N25)</f>
        <v>45000000</v>
      </c>
      <c r="O28" s="186"/>
    </row>
    <row r="29" spans="1:15" ht="19.5" customHeight="1">
      <c r="A29" s="27"/>
      <c r="B29" s="28"/>
      <c r="C29" s="193"/>
      <c r="D29" s="188"/>
      <c r="E29" s="188"/>
      <c r="F29" s="189"/>
      <c r="G29" s="30" t="s">
        <v>8</v>
      </c>
      <c r="H29" s="152">
        <f>H17+H20+H22+H26</f>
        <v>45000000</v>
      </c>
      <c r="I29" s="160"/>
      <c r="J29" s="152">
        <f>J17+J20+J22+J26</f>
        <v>0</v>
      </c>
      <c r="K29" s="160"/>
      <c r="L29" s="152">
        <f>L17</f>
        <v>0</v>
      </c>
      <c r="M29" s="160"/>
      <c r="N29" s="148">
        <f>SUM(N17,N20,N23,N26)</f>
        <v>45230000</v>
      </c>
      <c r="O29" s="186"/>
    </row>
    <row r="30" spans="1:15" ht="19.5" customHeight="1">
      <c r="A30" s="39"/>
      <c r="B30" s="40"/>
      <c r="C30" s="194"/>
      <c r="D30" s="195"/>
      <c r="E30" s="195"/>
      <c r="F30" s="196"/>
      <c r="G30" s="30" t="s">
        <v>9</v>
      </c>
      <c r="H30" s="148">
        <f>H29-H28</f>
        <v>0</v>
      </c>
      <c r="I30" s="168"/>
      <c r="J30" s="156">
        <f>J29-J28</f>
        <v>0</v>
      </c>
      <c r="K30" s="157"/>
      <c r="L30" s="156">
        <f>L29-L28</f>
        <v>0</v>
      </c>
      <c r="M30" s="157"/>
      <c r="N30" s="156">
        <f>N29-N28</f>
        <v>230000</v>
      </c>
      <c r="O30" s="159"/>
    </row>
    <row r="31" spans="1:15" ht="19.5" customHeight="1">
      <c r="A31" s="169" t="s">
        <v>19</v>
      </c>
      <c r="B31" s="170"/>
      <c r="C31" s="171" t="s">
        <v>19</v>
      </c>
      <c r="D31" s="172"/>
      <c r="E31" s="171" t="s">
        <v>21</v>
      </c>
      <c r="F31" s="172"/>
      <c r="G31" s="30" t="s">
        <v>7</v>
      </c>
      <c r="H31" s="148">
        <v>0</v>
      </c>
      <c r="I31" s="149"/>
      <c r="J31" s="148">
        <v>0</v>
      </c>
      <c r="K31" s="149"/>
      <c r="L31" s="148">
        <v>0</v>
      </c>
      <c r="M31" s="149"/>
      <c r="N31" s="150">
        <f>SUM(H31:M31)</f>
        <v>0</v>
      </c>
      <c r="O31" s="151"/>
    </row>
    <row r="32" spans="1:15" ht="19.5" customHeight="1">
      <c r="A32" s="27"/>
      <c r="B32" s="37"/>
      <c r="C32" s="17"/>
      <c r="D32" s="18"/>
      <c r="E32" s="38"/>
      <c r="F32" s="18"/>
      <c r="G32" s="30" t="s">
        <v>8</v>
      </c>
      <c r="H32" s="148">
        <v>0</v>
      </c>
      <c r="I32" s="149"/>
      <c r="J32" s="148">
        <v>0</v>
      </c>
      <c r="K32" s="149"/>
      <c r="L32" s="148">
        <v>0</v>
      </c>
      <c r="M32" s="149"/>
      <c r="N32" s="150">
        <f>SUM(H32:M32)</f>
        <v>0</v>
      </c>
      <c r="O32" s="151"/>
    </row>
    <row r="33" spans="1:15" ht="19.5" customHeight="1">
      <c r="A33" s="27"/>
      <c r="B33" s="37"/>
      <c r="C33" s="17"/>
      <c r="D33" s="18"/>
      <c r="E33" s="38"/>
      <c r="F33" s="18"/>
      <c r="G33" s="30" t="s">
        <v>9</v>
      </c>
      <c r="H33" s="156">
        <f>H32-H31</f>
        <v>0</v>
      </c>
      <c r="I33" s="157"/>
      <c r="J33" s="148">
        <f>J32-J31</f>
        <v>0</v>
      </c>
      <c r="K33" s="149"/>
      <c r="L33" s="148">
        <f>L32-L31</f>
        <v>0</v>
      </c>
      <c r="M33" s="149"/>
      <c r="N33" s="150">
        <f>N32-N31</f>
        <v>0</v>
      </c>
      <c r="O33" s="151"/>
    </row>
    <row r="34" spans="1:15" ht="19.5" customHeight="1">
      <c r="A34" s="27"/>
      <c r="B34" s="37"/>
      <c r="C34" s="17"/>
      <c r="D34" s="18"/>
      <c r="E34" s="171" t="s">
        <v>20</v>
      </c>
      <c r="F34" s="172"/>
      <c r="G34" s="30" t="s">
        <v>7</v>
      </c>
      <c r="H34" s="152">
        <v>0</v>
      </c>
      <c r="I34" s="153"/>
      <c r="J34" s="148">
        <v>0</v>
      </c>
      <c r="K34" s="149"/>
      <c r="L34" s="148">
        <v>0</v>
      </c>
      <c r="M34" s="149"/>
      <c r="N34" s="154">
        <f>SUM(H34:M34)</f>
        <v>0</v>
      </c>
      <c r="O34" s="155"/>
    </row>
    <row r="35" spans="1:15" ht="19.5" customHeight="1">
      <c r="A35" s="27"/>
      <c r="B35" s="37"/>
      <c r="C35" s="17"/>
      <c r="D35" s="18"/>
      <c r="E35" s="38"/>
      <c r="F35" s="18"/>
      <c r="G35" s="30" t="s">
        <v>8</v>
      </c>
      <c r="H35" s="152">
        <v>0</v>
      </c>
      <c r="I35" s="153"/>
      <c r="J35" s="148">
        <v>0</v>
      </c>
      <c r="K35" s="149"/>
      <c r="L35" s="148">
        <v>12938</v>
      </c>
      <c r="M35" s="149"/>
      <c r="N35" s="154">
        <f>SUM(H35:M35)</f>
        <v>12938</v>
      </c>
      <c r="O35" s="155"/>
    </row>
    <row r="36" spans="1:15" ht="19.5" customHeight="1">
      <c r="A36" s="27"/>
      <c r="B36" s="37"/>
      <c r="C36" s="41"/>
      <c r="D36" s="34"/>
      <c r="E36" s="38"/>
      <c r="F36" s="18"/>
      <c r="G36" s="30" t="s">
        <v>9</v>
      </c>
      <c r="H36" s="152">
        <f>H35-H34</f>
        <v>0</v>
      </c>
      <c r="I36" s="153"/>
      <c r="J36" s="148">
        <f>J35-J34</f>
        <v>0</v>
      </c>
      <c r="K36" s="149"/>
      <c r="L36" s="156">
        <f>L35-L34</f>
        <v>12938</v>
      </c>
      <c r="M36" s="157"/>
      <c r="N36" s="166">
        <f>N35-N34</f>
        <v>12938</v>
      </c>
      <c r="O36" s="167"/>
    </row>
    <row r="37" spans="1:15" ht="19.5" customHeight="1">
      <c r="A37" s="27"/>
      <c r="B37" s="28"/>
      <c r="C37" s="171" t="s">
        <v>10</v>
      </c>
      <c r="D37" s="170"/>
      <c r="E37" s="170"/>
      <c r="F37" s="172"/>
      <c r="G37" s="48" t="s">
        <v>7</v>
      </c>
      <c r="H37" s="152">
        <f>SUM(H31+H34)</f>
        <v>0</v>
      </c>
      <c r="I37" s="160"/>
      <c r="J37" s="148">
        <f>SUM(J31,J34)</f>
        <v>0</v>
      </c>
      <c r="K37" s="149"/>
      <c r="L37" s="152">
        <f>SUM(L31,L34)</f>
        <v>0</v>
      </c>
      <c r="M37" s="160"/>
      <c r="N37" s="152">
        <f>SUM(N31+N34)</f>
        <v>0</v>
      </c>
      <c r="O37" s="165"/>
    </row>
    <row r="38" spans="1:15" ht="19.5" customHeight="1">
      <c r="A38" s="27"/>
      <c r="B38" s="28"/>
      <c r="C38" s="193"/>
      <c r="D38" s="188"/>
      <c r="E38" s="188"/>
      <c r="F38" s="189"/>
      <c r="G38" s="30" t="s">
        <v>8</v>
      </c>
      <c r="H38" s="152">
        <f>SUM(H32+H35)</f>
        <v>0</v>
      </c>
      <c r="I38" s="160"/>
      <c r="J38" s="148">
        <f>SUM(J32,J35)</f>
        <v>0</v>
      </c>
      <c r="K38" s="149"/>
      <c r="L38" s="152">
        <f>SUM(L32,L35)</f>
        <v>12938</v>
      </c>
      <c r="M38" s="160"/>
      <c r="N38" s="152">
        <f>SUM(N32+N35)</f>
        <v>12938</v>
      </c>
      <c r="O38" s="165"/>
    </row>
    <row r="39" spans="1:15" ht="19.5" customHeight="1">
      <c r="A39" s="39"/>
      <c r="B39" s="40"/>
      <c r="C39" s="194"/>
      <c r="D39" s="195"/>
      <c r="E39" s="195"/>
      <c r="F39" s="196"/>
      <c r="G39" s="30" t="s">
        <v>9</v>
      </c>
      <c r="H39" s="156">
        <f>H38-H37</f>
        <v>0</v>
      </c>
      <c r="I39" s="157"/>
      <c r="J39" s="148">
        <f>J38-J37</f>
        <v>0</v>
      </c>
      <c r="K39" s="149"/>
      <c r="L39" s="156">
        <f>L38-L37</f>
        <v>12938</v>
      </c>
      <c r="M39" s="157"/>
      <c r="N39" s="156">
        <f>N38-N37</f>
        <v>12938</v>
      </c>
      <c r="O39" s="159"/>
    </row>
    <row r="40" spans="1:15" ht="19.5" customHeight="1">
      <c r="A40" s="169" t="s">
        <v>11</v>
      </c>
      <c r="B40" s="170"/>
      <c r="C40" s="170"/>
      <c r="D40" s="170"/>
      <c r="E40" s="170"/>
      <c r="F40" s="172"/>
      <c r="G40" s="48" t="s">
        <v>7</v>
      </c>
      <c r="H40" s="152">
        <f>H7+H13+H28+H37</f>
        <v>45000000</v>
      </c>
      <c r="I40" s="153"/>
      <c r="J40" s="152">
        <f>J7+J13+J28+J37</f>
        <v>0</v>
      </c>
      <c r="K40" s="153"/>
      <c r="L40" s="152">
        <f>L7+L13+L28+L37</f>
        <v>0</v>
      </c>
      <c r="M40" s="153"/>
      <c r="N40" s="152">
        <f>N7+N13+N28+N37</f>
        <v>45000000</v>
      </c>
      <c r="O40" s="165"/>
    </row>
    <row r="41" spans="1:15" ht="19.5" customHeight="1">
      <c r="A41" s="187"/>
      <c r="B41" s="188"/>
      <c r="C41" s="188"/>
      <c r="D41" s="188"/>
      <c r="E41" s="188"/>
      <c r="F41" s="189"/>
      <c r="G41" s="30" t="s">
        <v>8</v>
      </c>
      <c r="H41" s="152">
        <f>H8+H14+H29+H38</f>
        <v>45000000</v>
      </c>
      <c r="I41" s="160"/>
      <c r="J41" s="152">
        <f>J8+J14+J29+J38</f>
        <v>0</v>
      </c>
      <c r="K41" s="160"/>
      <c r="L41" s="152">
        <f>L8+L14+L29+L38</f>
        <v>12938</v>
      </c>
      <c r="M41" s="160"/>
      <c r="N41" s="152">
        <f>N8+N14+N29+N38</f>
        <v>45242938</v>
      </c>
      <c r="O41" s="220"/>
    </row>
    <row r="42" spans="1:15" ht="19.5" customHeight="1" thickBot="1">
      <c r="A42" s="190"/>
      <c r="B42" s="191"/>
      <c r="C42" s="191"/>
      <c r="D42" s="191"/>
      <c r="E42" s="191"/>
      <c r="F42" s="192"/>
      <c r="G42" s="50" t="s">
        <v>9</v>
      </c>
      <c r="H42" s="161">
        <f>H41-H40</f>
        <v>0</v>
      </c>
      <c r="I42" s="197"/>
      <c r="J42" s="161">
        <f>J41-J40</f>
        <v>0</v>
      </c>
      <c r="K42" s="162"/>
      <c r="L42" s="163">
        <f>L41-L40</f>
        <v>12938</v>
      </c>
      <c r="M42" s="219"/>
      <c r="N42" s="163">
        <f>N41-N40</f>
        <v>242938</v>
      </c>
      <c r="O42" s="164"/>
    </row>
  </sheetData>
  <sheetProtection/>
  <mergeCells count="187">
    <mergeCell ref="A4:B4"/>
    <mergeCell ref="C4:D4"/>
    <mergeCell ref="E4:F4"/>
    <mergeCell ref="H4:I4"/>
    <mergeCell ref="J4:K4"/>
    <mergeCell ref="L4:M4"/>
    <mergeCell ref="N4:O4"/>
    <mergeCell ref="H5:I5"/>
    <mergeCell ref="J5:K5"/>
    <mergeCell ref="L5:M5"/>
    <mergeCell ref="N5:O5"/>
    <mergeCell ref="H6:I6"/>
    <mergeCell ref="J6:K6"/>
    <mergeCell ref="L6:M6"/>
    <mergeCell ref="N6:O6"/>
    <mergeCell ref="C7:F9"/>
    <mergeCell ref="H7:I7"/>
    <mergeCell ref="J7:K7"/>
    <mergeCell ref="L7:M7"/>
    <mergeCell ref="N7:O7"/>
    <mergeCell ref="H8:I8"/>
    <mergeCell ref="J8:K8"/>
    <mergeCell ref="L8:M8"/>
    <mergeCell ref="N8:O8"/>
    <mergeCell ref="H9:I9"/>
    <mergeCell ref="J9:K9"/>
    <mergeCell ref="L9:M9"/>
    <mergeCell ref="N9:O9"/>
    <mergeCell ref="C10:D10"/>
    <mergeCell ref="E10:F10"/>
    <mergeCell ref="H10:I10"/>
    <mergeCell ref="J10:K10"/>
    <mergeCell ref="L10:M10"/>
    <mergeCell ref="N10:O10"/>
    <mergeCell ref="J18:K18"/>
    <mergeCell ref="H11:I11"/>
    <mergeCell ref="J11:K11"/>
    <mergeCell ref="L11:M11"/>
    <mergeCell ref="N11:O11"/>
    <mergeCell ref="H12:I12"/>
    <mergeCell ref="J12:K12"/>
    <mergeCell ref="L12:M12"/>
    <mergeCell ref="N12:O12"/>
    <mergeCell ref="H13:I13"/>
    <mergeCell ref="N16:O16"/>
    <mergeCell ref="C13:F15"/>
    <mergeCell ref="J13:K13"/>
    <mergeCell ref="L13:M13"/>
    <mergeCell ref="N13:O13"/>
    <mergeCell ref="H14:I14"/>
    <mergeCell ref="J14:K14"/>
    <mergeCell ref="L14:M14"/>
    <mergeCell ref="N14:O14"/>
    <mergeCell ref="H15:I15"/>
    <mergeCell ref="A16:B16"/>
    <mergeCell ref="C16:D16"/>
    <mergeCell ref="E16:F16"/>
    <mergeCell ref="H16:I16"/>
    <mergeCell ref="J16:K16"/>
    <mergeCell ref="L16:M16"/>
    <mergeCell ref="L26:M26"/>
    <mergeCell ref="N26:O26"/>
    <mergeCell ref="H27:I27"/>
    <mergeCell ref="J27:K27"/>
    <mergeCell ref="L27:M27"/>
    <mergeCell ref="N27:O27"/>
    <mergeCell ref="H22:I22"/>
    <mergeCell ref="J22:K22"/>
    <mergeCell ref="H23:I23"/>
    <mergeCell ref="H24:I24"/>
    <mergeCell ref="H26:I26"/>
    <mergeCell ref="J26:K26"/>
    <mergeCell ref="H21:I21"/>
    <mergeCell ref="J21:K21"/>
    <mergeCell ref="L21:M21"/>
    <mergeCell ref="N21:O21"/>
    <mergeCell ref="E25:F25"/>
    <mergeCell ref="H25:I25"/>
    <mergeCell ref="J25:K25"/>
    <mergeCell ref="L25:M25"/>
    <mergeCell ref="N25:O25"/>
    <mergeCell ref="E22:F22"/>
    <mergeCell ref="L41:M41"/>
    <mergeCell ref="A40:F42"/>
    <mergeCell ref="J28:K28"/>
    <mergeCell ref="C28:F30"/>
    <mergeCell ref="J42:K42"/>
    <mergeCell ref="H42:I42"/>
    <mergeCell ref="H29:I29"/>
    <mergeCell ref="H41:I41"/>
    <mergeCell ref="J41:K41"/>
    <mergeCell ref="C37:F39"/>
    <mergeCell ref="N41:O41"/>
    <mergeCell ref="N28:O28"/>
    <mergeCell ref="J29:K29"/>
    <mergeCell ref="H40:I40"/>
    <mergeCell ref="J40:K40"/>
    <mergeCell ref="L40:M40"/>
    <mergeCell ref="H30:I30"/>
    <mergeCell ref="J30:K30"/>
    <mergeCell ref="N29:O29"/>
    <mergeCell ref="H35:I35"/>
    <mergeCell ref="N3:O3"/>
    <mergeCell ref="L3:M3"/>
    <mergeCell ref="A1:O1"/>
    <mergeCell ref="J3:K3"/>
    <mergeCell ref="J15:K15"/>
    <mergeCell ref="L15:M15"/>
    <mergeCell ref="N15:O15"/>
    <mergeCell ref="A3:B3"/>
    <mergeCell ref="C3:D3"/>
    <mergeCell ref="E3:F3"/>
    <mergeCell ref="J2:K2"/>
    <mergeCell ref="H2:I2"/>
    <mergeCell ref="H3:I3"/>
    <mergeCell ref="H39:I39"/>
    <mergeCell ref="J38:K38"/>
    <mergeCell ref="H17:I17"/>
    <mergeCell ref="L17:M17"/>
    <mergeCell ref="H28:I28"/>
    <mergeCell ref="E19:F19"/>
    <mergeCell ref="H19:I19"/>
    <mergeCell ref="J19:K19"/>
    <mergeCell ref="H36:I36"/>
    <mergeCell ref="J37:K37"/>
    <mergeCell ref="A31:B31"/>
    <mergeCell ref="C31:D31"/>
    <mergeCell ref="E31:F31"/>
    <mergeCell ref="E34:F34"/>
    <mergeCell ref="H34:I34"/>
    <mergeCell ref="H32:I32"/>
    <mergeCell ref="H33:I33"/>
    <mergeCell ref="H31:I31"/>
    <mergeCell ref="N31:O31"/>
    <mergeCell ref="H18:I18"/>
    <mergeCell ref="L31:M31"/>
    <mergeCell ref="L19:M19"/>
    <mergeCell ref="N19:O19"/>
    <mergeCell ref="H20:I20"/>
    <mergeCell ref="J20:K20"/>
    <mergeCell ref="L29:M29"/>
    <mergeCell ref="L20:M20"/>
    <mergeCell ref="N42:O42"/>
    <mergeCell ref="N37:O37"/>
    <mergeCell ref="N34:O34"/>
    <mergeCell ref="N35:O35"/>
    <mergeCell ref="N32:O32"/>
    <mergeCell ref="N33:O33"/>
    <mergeCell ref="N40:O40"/>
    <mergeCell ref="N38:O38"/>
    <mergeCell ref="N39:O39"/>
    <mergeCell ref="N36:O36"/>
    <mergeCell ref="L42:M42"/>
    <mergeCell ref="L37:M37"/>
    <mergeCell ref="L38:M38"/>
    <mergeCell ref="L39:M39"/>
    <mergeCell ref="H37:I37"/>
    <mergeCell ref="L18:M18"/>
    <mergeCell ref="L34:M34"/>
    <mergeCell ref="H38:I38"/>
    <mergeCell ref="J39:K39"/>
    <mergeCell ref="L30:M30"/>
    <mergeCell ref="L28:M28"/>
    <mergeCell ref="L32:M32"/>
    <mergeCell ref="L33:M33"/>
    <mergeCell ref="J31:K31"/>
    <mergeCell ref="J32:K32"/>
    <mergeCell ref="J33:K33"/>
    <mergeCell ref="L35:M35"/>
    <mergeCell ref="N17:O17"/>
    <mergeCell ref="J17:K17"/>
    <mergeCell ref="L36:M36"/>
    <mergeCell ref="N2:O2"/>
    <mergeCell ref="J34:K34"/>
    <mergeCell ref="J35:K35"/>
    <mergeCell ref="J36:K36"/>
    <mergeCell ref="N30:O30"/>
    <mergeCell ref="J23:K23"/>
    <mergeCell ref="J24:K24"/>
    <mergeCell ref="N18:O18"/>
    <mergeCell ref="L22:M22"/>
    <mergeCell ref="L23:M23"/>
    <mergeCell ref="L24:M24"/>
    <mergeCell ref="N22:O22"/>
    <mergeCell ref="N23:O23"/>
    <mergeCell ref="N24:O24"/>
    <mergeCell ref="N20:O20"/>
  </mergeCells>
  <printOptions horizontalCentered="1" verticalCentered="1"/>
  <pageMargins left="0.2362204724409449" right="0.2362204724409449" top="0.31496062992125984" bottom="0.31496062992125984" header="0.11811023622047245" footer="0.11811023622047245"/>
  <pageSetup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30" sqref="H30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ht="17.25" thickBot="1">
      <c r="L2" s="4" t="s">
        <v>13</v>
      </c>
    </row>
    <row r="3" spans="1:12" ht="24.75" customHeight="1" thickBot="1">
      <c r="A3" s="173" t="s">
        <v>23</v>
      </c>
      <c r="B3" s="174"/>
      <c r="C3" s="175" t="s">
        <v>24</v>
      </c>
      <c r="D3" s="174"/>
      <c r="E3" s="175" t="s">
        <v>25</v>
      </c>
      <c r="F3" s="174"/>
      <c r="G3" s="19" t="s">
        <v>26</v>
      </c>
      <c r="H3" s="20" t="s">
        <v>27</v>
      </c>
      <c r="I3" s="21" t="s">
        <v>28</v>
      </c>
      <c r="J3" s="21" t="s">
        <v>29</v>
      </c>
      <c r="K3" s="21" t="s">
        <v>30</v>
      </c>
      <c r="L3" s="22" t="s">
        <v>31</v>
      </c>
    </row>
    <row r="4" spans="1:12" ht="16.5" customHeight="1" thickTop="1">
      <c r="A4" s="187" t="s">
        <v>32</v>
      </c>
      <c r="B4" s="189"/>
      <c r="C4" s="193" t="s">
        <v>32</v>
      </c>
      <c r="D4" s="189"/>
      <c r="E4" s="193" t="s">
        <v>22</v>
      </c>
      <c r="F4" s="189"/>
      <c r="G4" s="23" t="s">
        <v>33</v>
      </c>
      <c r="H4" s="24">
        <v>0</v>
      </c>
      <c r="I4" s="24">
        <v>45000000</v>
      </c>
      <c r="J4" s="25">
        <v>0</v>
      </c>
      <c r="K4" s="25">
        <v>0</v>
      </c>
      <c r="L4" s="26">
        <f>SUM(H4:K4)</f>
        <v>45000000</v>
      </c>
    </row>
    <row r="5" spans="1:12" ht="16.5" customHeight="1">
      <c r="A5" s="27"/>
      <c r="B5" s="28"/>
      <c r="C5" s="29"/>
      <c r="D5" s="28"/>
      <c r="E5" s="203"/>
      <c r="F5" s="189"/>
      <c r="G5" s="30" t="s">
        <v>34</v>
      </c>
      <c r="H5" s="31">
        <v>0</v>
      </c>
      <c r="I5" s="32">
        <v>45000000</v>
      </c>
      <c r="J5" s="32">
        <v>0</v>
      </c>
      <c r="K5" s="32">
        <v>0</v>
      </c>
      <c r="L5" s="33">
        <f>SUM(H5:K5)</f>
        <v>45000000</v>
      </c>
    </row>
    <row r="6" spans="1:12" ht="16.5" customHeight="1">
      <c r="A6" s="27"/>
      <c r="B6" s="28"/>
      <c r="C6" s="29"/>
      <c r="D6" s="28"/>
      <c r="E6" s="204"/>
      <c r="F6" s="196"/>
      <c r="G6" s="30" t="s">
        <v>35</v>
      </c>
      <c r="H6" s="35">
        <v>0</v>
      </c>
      <c r="I6" s="35">
        <f>I5-I4</f>
        <v>0</v>
      </c>
      <c r="J6" s="32">
        <v>0</v>
      </c>
      <c r="K6" s="32">
        <v>0</v>
      </c>
      <c r="L6" s="36">
        <f>L5-L4</f>
        <v>0</v>
      </c>
    </row>
    <row r="7" spans="1:12" ht="16.5" customHeight="1">
      <c r="A7" s="43"/>
      <c r="B7" s="44"/>
      <c r="C7" s="200" t="s">
        <v>57</v>
      </c>
      <c r="D7" s="201"/>
      <c r="E7" s="201"/>
      <c r="F7" s="201"/>
      <c r="G7" s="30" t="s">
        <v>33</v>
      </c>
      <c r="H7" s="32">
        <f aca="true" t="shared" si="0" ref="H7:L8">H4</f>
        <v>0</v>
      </c>
      <c r="I7" s="32">
        <f t="shared" si="0"/>
        <v>45000000</v>
      </c>
      <c r="J7" s="32">
        <f t="shared" si="0"/>
        <v>0</v>
      </c>
      <c r="K7" s="32">
        <f t="shared" si="0"/>
        <v>0</v>
      </c>
      <c r="L7" s="33">
        <f t="shared" si="0"/>
        <v>45000000</v>
      </c>
    </row>
    <row r="8" spans="1:12" ht="16.5" customHeight="1">
      <c r="A8" s="43"/>
      <c r="B8" s="51"/>
      <c r="C8" s="201"/>
      <c r="D8" s="201"/>
      <c r="E8" s="201"/>
      <c r="F8" s="201"/>
      <c r="G8" s="30" t="s">
        <v>34</v>
      </c>
      <c r="H8" s="32">
        <f t="shared" si="0"/>
        <v>0</v>
      </c>
      <c r="I8" s="32">
        <f t="shared" si="0"/>
        <v>45000000</v>
      </c>
      <c r="J8" s="32">
        <f t="shared" si="0"/>
        <v>0</v>
      </c>
      <c r="K8" s="32">
        <f t="shared" si="0"/>
        <v>0</v>
      </c>
      <c r="L8" s="33">
        <f t="shared" si="0"/>
        <v>45000000</v>
      </c>
    </row>
    <row r="9" spans="1:12" ht="16.5" customHeight="1">
      <c r="A9" s="84"/>
      <c r="B9" s="52"/>
      <c r="C9" s="202"/>
      <c r="D9" s="202"/>
      <c r="E9" s="202"/>
      <c r="F9" s="202"/>
      <c r="G9" s="30" t="s">
        <v>35</v>
      </c>
      <c r="H9" s="35">
        <f>H8-H7</f>
        <v>0</v>
      </c>
      <c r="I9" s="35">
        <f>I8-I7</f>
        <v>0</v>
      </c>
      <c r="J9" s="35">
        <f>J8-J7</f>
        <v>0</v>
      </c>
      <c r="K9" s="35">
        <f>K8-K7</f>
        <v>0</v>
      </c>
      <c r="L9" s="36">
        <f>L8-L7</f>
        <v>0</v>
      </c>
    </row>
    <row r="10" spans="1:12" ht="16.5" customHeight="1">
      <c r="A10" s="215" t="s">
        <v>54</v>
      </c>
      <c r="B10" s="208"/>
      <c r="C10" s="216" t="s">
        <v>54</v>
      </c>
      <c r="D10" s="208"/>
      <c r="E10" s="216" t="s">
        <v>55</v>
      </c>
      <c r="F10" s="208"/>
      <c r="G10" s="30" t="s">
        <v>7</v>
      </c>
      <c r="H10" s="35">
        <v>0</v>
      </c>
      <c r="I10" s="35">
        <v>0</v>
      </c>
      <c r="J10" s="35">
        <v>0</v>
      </c>
      <c r="K10" s="35"/>
      <c r="L10" s="33">
        <f>SUM(H10:K10)</f>
        <v>0</v>
      </c>
    </row>
    <row r="11" spans="1:12" ht="16.5" customHeight="1">
      <c r="A11" s="79"/>
      <c r="B11" s="80"/>
      <c r="C11" s="81"/>
      <c r="D11" s="80"/>
      <c r="E11" s="81"/>
      <c r="F11" s="80"/>
      <c r="G11" s="30" t="s">
        <v>8</v>
      </c>
      <c r="H11" s="35">
        <v>0</v>
      </c>
      <c r="I11" s="35">
        <v>0</v>
      </c>
      <c r="J11" s="35">
        <v>0</v>
      </c>
      <c r="K11" s="35"/>
      <c r="L11" s="33">
        <f>SUM(H11:K11)</f>
        <v>0</v>
      </c>
    </row>
    <row r="12" spans="1:12" ht="16.5" customHeight="1">
      <c r="A12" s="79"/>
      <c r="B12" s="80"/>
      <c r="C12" s="81"/>
      <c r="D12" s="80"/>
      <c r="E12" s="82"/>
      <c r="F12" s="83"/>
      <c r="G12" s="30" t="s">
        <v>9</v>
      </c>
      <c r="H12" s="35">
        <f>H11-H10</f>
        <v>0</v>
      </c>
      <c r="I12" s="35">
        <f>I11-I10</f>
        <v>0</v>
      </c>
      <c r="J12" s="77">
        <f>J11-J10</f>
        <v>0</v>
      </c>
      <c r="K12" s="35">
        <f>K11-K10</f>
        <v>0</v>
      </c>
      <c r="L12" s="14">
        <f>L11-L10</f>
        <v>0</v>
      </c>
    </row>
    <row r="13" spans="1:12" ht="16.5" customHeight="1">
      <c r="A13" s="217"/>
      <c r="B13" s="218"/>
      <c r="C13" s="205"/>
      <c r="D13" s="206"/>
      <c r="E13" s="207" t="s">
        <v>56</v>
      </c>
      <c r="F13" s="208"/>
      <c r="G13" s="30" t="s">
        <v>7</v>
      </c>
      <c r="H13" s="35">
        <v>0</v>
      </c>
      <c r="I13" s="35">
        <v>0</v>
      </c>
      <c r="J13" s="35">
        <v>0</v>
      </c>
      <c r="K13" s="35"/>
      <c r="L13" s="33">
        <f>SUM(H13:K13)</f>
        <v>0</v>
      </c>
    </row>
    <row r="14" spans="1:12" ht="16.5" customHeight="1">
      <c r="A14" s="76"/>
      <c r="B14" s="38"/>
      <c r="C14" s="17"/>
      <c r="D14" s="18"/>
      <c r="E14" s="38"/>
      <c r="F14" s="18"/>
      <c r="G14" s="30" t="s">
        <v>8</v>
      </c>
      <c r="H14" s="35">
        <v>0</v>
      </c>
      <c r="I14" s="35">
        <v>0</v>
      </c>
      <c r="J14" s="35">
        <v>230000</v>
      </c>
      <c r="K14" s="35"/>
      <c r="L14" s="33">
        <f>SUM(H14:K14)</f>
        <v>230000</v>
      </c>
    </row>
    <row r="15" spans="1:12" ht="16.5" customHeight="1">
      <c r="A15" s="76"/>
      <c r="B15" s="38"/>
      <c r="C15" s="17"/>
      <c r="D15" s="18"/>
      <c r="E15" s="38"/>
      <c r="F15" s="18"/>
      <c r="G15" s="30" t="s">
        <v>9</v>
      </c>
      <c r="H15" s="35">
        <f>H14-H13</f>
        <v>0</v>
      </c>
      <c r="I15" s="35">
        <f>I14-I13</f>
        <v>0</v>
      </c>
      <c r="J15" s="78">
        <f>J14-J13</f>
        <v>230000</v>
      </c>
      <c r="K15" s="35">
        <f>K14-K13</f>
        <v>0</v>
      </c>
      <c r="L15" s="14">
        <f>L14-L13</f>
        <v>230000</v>
      </c>
    </row>
    <row r="16" spans="1:12" ht="16.5" customHeight="1">
      <c r="A16" s="76"/>
      <c r="B16" s="38"/>
      <c r="C16" s="200" t="s">
        <v>57</v>
      </c>
      <c r="D16" s="201"/>
      <c r="E16" s="201"/>
      <c r="F16" s="201"/>
      <c r="G16" s="30" t="s">
        <v>7</v>
      </c>
      <c r="H16" s="35">
        <f aca="true" t="shared" si="1" ref="H16:K17">H10+H13</f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3">
        <f>SUM(H16:K16)</f>
        <v>0</v>
      </c>
    </row>
    <row r="17" spans="1:12" ht="16.5" customHeight="1">
      <c r="A17" s="76"/>
      <c r="B17" s="38"/>
      <c r="C17" s="201"/>
      <c r="D17" s="201"/>
      <c r="E17" s="201"/>
      <c r="F17" s="201"/>
      <c r="G17" s="30" t="s">
        <v>8</v>
      </c>
      <c r="H17" s="35">
        <f t="shared" si="1"/>
        <v>0</v>
      </c>
      <c r="I17" s="35">
        <f t="shared" si="1"/>
        <v>0</v>
      </c>
      <c r="J17" s="35">
        <f t="shared" si="1"/>
        <v>230000</v>
      </c>
      <c r="K17" s="35">
        <f t="shared" si="1"/>
        <v>0</v>
      </c>
      <c r="L17" s="33">
        <f>SUM(H17:K17)</f>
        <v>230000</v>
      </c>
    </row>
    <row r="18" spans="1:12" ht="16.5" customHeight="1">
      <c r="A18" s="76"/>
      <c r="B18" s="38"/>
      <c r="C18" s="202"/>
      <c r="D18" s="202"/>
      <c r="E18" s="202"/>
      <c r="F18" s="202"/>
      <c r="G18" s="30" t="s">
        <v>9</v>
      </c>
      <c r="H18" s="35">
        <f>H17-H16</f>
        <v>0</v>
      </c>
      <c r="I18" s="35">
        <f>I17-I16</f>
        <v>0</v>
      </c>
      <c r="J18" s="78">
        <f>J17-J16</f>
        <v>230000</v>
      </c>
      <c r="K18" s="35">
        <f>K17-K16</f>
        <v>0</v>
      </c>
      <c r="L18" s="14">
        <f>L17-L16</f>
        <v>230000</v>
      </c>
    </row>
    <row r="19" spans="1:12" s="1" customFormat="1" ht="16.5" customHeight="1">
      <c r="A19" s="169" t="s">
        <v>30</v>
      </c>
      <c r="B19" s="172"/>
      <c r="C19" s="171" t="s">
        <v>36</v>
      </c>
      <c r="D19" s="172"/>
      <c r="E19" s="171" t="s">
        <v>37</v>
      </c>
      <c r="F19" s="172"/>
      <c r="G19" s="30" t="s">
        <v>33</v>
      </c>
      <c r="H19" s="32">
        <v>0</v>
      </c>
      <c r="I19" s="35">
        <v>0</v>
      </c>
      <c r="J19" s="32">
        <v>0</v>
      </c>
      <c r="K19" s="32">
        <v>0</v>
      </c>
      <c r="L19" s="42">
        <f>SUM(H19:K19)</f>
        <v>0</v>
      </c>
    </row>
    <row r="20" spans="1:14" s="1" customFormat="1" ht="16.5" customHeight="1">
      <c r="A20" s="43"/>
      <c r="B20" s="44"/>
      <c r="C20" s="45"/>
      <c r="D20" s="44"/>
      <c r="E20" s="45"/>
      <c r="F20" s="44"/>
      <c r="G20" s="30" t="s">
        <v>34</v>
      </c>
      <c r="H20" s="32">
        <v>0</v>
      </c>
      <c r="I20" s="35">
        <v>0</v>
      </c>
      <c r="J20" s="32">
        <v>0</v>
      </c>
      <c r="K20" s="46">
        <v>12938</v>
      </c>
      <c r="L20" s="42">
        <f>SUM(H20:K20)</f>
        <v>12938</v>
      </c>
      <c r="N20" s="75"/>
    </row>
    <row r="21" spans="1:12" s="1" customFormat="1" ht="16.5" customHeight="1">
      <c r="A21" s="43"/>
      <c r="B21" s="44"/>
      <c r="C21" s="45"/>
      <c r="D21" s="44"/>
      <c r="E21" s="45"/>
      <c r="F21" s="44"/>
      <c r="G21" s="30" t="s">
        <v>35</v>
      </c>
      <c r="H21" s="32">
        <v>0</v>
      </c>
      <c r="I21" s="35">
        <v>0</v>
      </c>
      <c r="J21" s="32">
        <v>0</v>
      </c>
      <c r="K21" s="12">
        <f>K20-K19</f>
        <v>12938</v>
      </c>
      <c r="L21" s="13">
        <f>L20-L19</f>
        <v>12938</v>
      </c>
    </row>
    <row r="22" spans="1:12" s="1" customFormat="1" ht="16.5" customHeight="1">
      <c r="A22" s="43"/>
      <c r="B22" s="44"/>
      <c r="C22" s="200" t="s">
        <v>57</v>
      </c>
      <c r="D22" s="201"/>
      <c r="E22" s="201"/>
      <c r="F22" s="201"/>
      <c r="G22" s="30" t="s">
        <v>33</v>
      </c>
      <c r="H22" s="32">
        <f aca="true" t="shared" si="2" ref="H22:L23">H19</f>
        <v>0</v>
      </c>
      <c r="I22" s="35">
        <f t="shared" si="2"/>
        <v>0</v>
      </c>
      <c r="J22" s="32">
        <f t="shared" si="2"/>
        <v>0</v>
      </c>
      <c r="K22" s="32">
        <f t="shared" si="2"/>
        <v>0</v>
      </c>
      <c r="L22" s="42">
        <f t="shared" si="2"/>
        <v>0</v>
      </c>
    </row>
    <row r="23" spans="1:12" s="1" customFormat="1" ht="16.5" customHeight="1">
      <c r="A23" s="43"/>
      <c r="B23" s="51"/>
      <c r="C23" s="201"/>
      <c r="D23" s="201"/>
      <c r="E23" s="201"/>
      <c r="F23" s="201"/>
      <c r="G23" s="30" t="s">
        <v>34</v>
      </c>
      <c r="H23" s="32">
        <f t="shared" si="2"/>
        <v>0</v>
      </c>
      <c r="I23" s="35">
        <f t="shared" si="2"/>
        <v>0</v>
      </c>
      <c r="J23" s="32">
        <f t="shared" si="2"/>
        <v>0</v>
      </c>
      <c r="K23" s="32">
        <f t="shared" si="2"/>
        <v>12938</v>
      </c>
      <c r="L23" s="42">
        <f t="shared" si="2"/>
        <v>12938</v>
      </c>
    </row>
    <row r="24" spans="1:12" s="1" customFormat="1" ht="16.5" customHeight="1">
      <c r="A24" s="84"/>
      <c r="B24" s="52"/>
      <c r="C24" s="201"/>
      <c r="D24" s="201"/>
      <c r="E24" s="201"/>
      <c r="F24" s="201"/>
      <c r="G24" s="30" t="s">
        <v>35</v>
      </c>
      <c r="H24" s="32">
        <f>H23-H22</f>
        <v>0</v>
      </c>
      <c r="I24" s="35">
        <f>I23-I22</f>
        <v>0</v>
      </c>
      <c r="J24" s="32">
        <f>J23-J22</f>
        <v>0</v>
      </c>
      <c r="K24" s="15">
        <f>K23-K22</f>
        <v>12938</v>
      </c>
      <c r="L24" s="14">
        <f>L23-L22</f>
        <v>12938</v>
      </c>
    </row>
    <row r="25" spans="1:13" ht="16.5" customHeight="1">
      <c r="A25" s="209" t="s">
        <v>53</v>
      </c>
      <c r="B25" s="210"/>
      <c r="C25" s="210"/>
      <c r="D25" s="210"/>
      <c r="E25" s="210"/>
      <c r="F25" s="210"/>
      <c r="G25" s="48" t="s">
        <v>33</v>
      </c>
      <c r="H25" s="49">
        <f aca="true" t="shared" si="3" ref="H25:L26">H7+H16+H22</f>
        <v>0</v>
      </c>
      <c r="I25" s="49">
        <f>I7+I16+I22</f>
        <v>45000000</v>
      </c>
      <c r="J25" s="49">
        <f>J7+J16+J22</f>
        <v>0</v>
      </c>
      <c r="K25" s="49">
        <f t="shared" si="3"/>
        <v>0</v>
      </c>
      <c r="L25" s="33">
        <f>L7+L16+L22</f>
        <v>45000000</v>
      </c>
      <c r="M25" s="1"/>
    </row>
    <row r="26" spans="1:12" ht="16.5" customHeight="1">
      <c r="A26" s="211"/>
      <c r="B26" s="212"/>
      <c r="C26" s="212"/>
      <c r="D26" s="212"/>
      <c r="E26" s="212"/>
      <c r="F26" s="212"/>
      <c r="G26" s="30" t="s">
        <v>34</v>
      </c>
      <c r="H26" s="32">
        <f t="shared" si="3"/>
        <v>0</v>
      </c>
      <c r="I26" s="32">
        <f>I8+I17+I23</f>
        <v>45000000</v>
      </c>
      <c r="J26" s="32">
        <f>J8+J17+J23</f>
        <v>230000</v>
      </c>
      <c r="K26" s="32">
        <f t="shared" si="3"/>
        <v>12938</v>
      </c>
      <c r="L26" s="33">
        <f t="shared" si="3"/>
        <v>45242938</v>
      </c>
    </row>
    <row r="27" spans="1:12" ht="16.5" customHeight="1" thickBot="1">
      <c r="A27" s="213"/>
      <c r="B27" s="214"/>
      <c r="C27" s="214"/>
      <c r="D27" s="214"/>
      <c r="E27" s="214"/>
      <c r="F27" s="214"/>
      <c r="G27" s="50" t="s">
        <v>35</v>
      </c>
      <c r="H27" s="11">
        <f>H26-H25</f>
        <v>0</v>
      </c>
      <c r="I27" s="11">
        <f>I26-I25</f>
        <v>0</v>
      </c>
      <c r="J27" s="104">
        <f>J26-J25</f>
        <v>230000</v>
      </c>
      <c r="K27" s="16">
        <f>K26-K25</f>
        <v>12938</v>
      </c>
      <c r="L27" s="10">
        <f>L26-L25</f>
        <v>242938</v>
      </c>
    </row>
    <row r="28" ht="18.75" customHeight="1"/>
    <row r="29" ht="18.75" customHeight="1"/>
    <row r="30" ht="18.75" customHeight="1"/>
    <row r="31" ht="18.75" customHeight="1"/>
    <row r="32" ht="18.75" customHeight="1"/>
    <row r="33" ht="24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21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sheetProtection/>
  <mergeCells count="22">
    <mergeCell ref="A25:F27"/>
    <mergeCell ref="A10:B10"/>
    <mergeCell ref="C10:D10"/>
    <mergeCell ref="E10:F10"/>
    <mergeCell ref="A13:B13"/>
    <mergeCell ref="C16:F18"/>
    <mergeCell ref="C22:F24"/>
    <mergeCell ref="A19:B19"/>
    <mergeCell ref="C19:D19"/>
    <mergeCell ref="E19:F19"/>
    <mergeCell ref="C13:D13"/>
    <mergeCell ref="E13:F13"/>
    <mergeCell ref="A1:L1"/>
    <mergeCell ref="A3:B3"/>
    <mergeCell ref="C3:D3"/>
    <mergeCell ref="E3:F3"/>
    <mergeCell ref="A4:B4"/>
    <mergeCell ref="C7:F9"/>
    <mergeCell ref="C4:D4"/>
    <mergeCell ref="E4:F4"/>
    <mergeCell ref="E5:F5"/>
    <mergeCell ref="E6:F6"/>
  </mergeCells>
  <printOptions horizontalCentered="1" verticalCentered="1"/>
  <pageMargins left="0.6692913385826772" right="0.5905511811023623" top="0.3937007874015748" bottom="0.31496062992125984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user</cp:lastModifiedBy>
  <cp:lastPrinted>2020-03-20T04:41:52Z</cp:lastPrinted>
  <dcterms:created xsi:type="dcterms:W3CDTF">2009-01-19T02:10:28Z</dcterms:created>
  <dcterms:modified xsi:type="dcterms:W3CDTF">2020-03-20T04:42:00Z</dcterms:modified>
  <cp:category/>
  <cp:version/>
  <cp:contentType/>
  <cp:contentStatus/>
</cp:coreProperties>
</file>