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65311" windowWidth="14190" windowHeight="11520" activeTab="0"/>
  </bookViews>
  <sheets>
    <sheet name="총괄" sheetId="1" r:id="rId1"/>
    <sheet name="세출결산서1" sheetId="2" r:id="rId2"/>
    <sheet name="세입결산서2" sheetId="3" r:id="rId3"/>
  </sheets>
  <definedNames>
    <definedName name="_xlnm.Print_Area" localSheetId="2">'세입결산서2'!$A$1:$L$24</definedName>
    <definedName name="_xlnm.Print_Area" localSheetId="1">'세출결산서1'!$A$1:$O$33</definedName>
  </definedNames>
  <calcPr fullCalcOnLoad="1"/>
</workbook>
</file>

<file path=xl/comments2.xml><?xml version="1.0" encoding="utf-8"?>
<comments xmlns="http://schemas.openxmlformats.org/spreadsheetml/2006/main">
  <authors>
    <author>인천노보1</author>
  </authors>
  <commentList>
    <comment ref="E25" authorId="0">
      <text>
        <r>
          <rPr>
            <b/>
            <sz val="9"/>
            <rFont val="돋움"/>
            <family val="3"/>
          </rPr>
          <t>이자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반납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원단위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절삭하여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반납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잔액</t>
        </r>
      </text>
    </comment>
  </commentList>
</comments>
</file>

<file path=xl/sharedStrings.xml><?xml version="1.0" encoding="utf-8"?>
<sst xmlns="http://schemas.openxmlformats.org/spreadsheetml/2006/main" count="137" uniqueCount="72">
  <si>
    <t>계</t>
  </si>
  <si>
    <t>계</t>
  </si>
  <si>
    <t>항</t>
  </si>
  <si>
    <t>목</t>
  </si>
  <si>
    <t>보조금</t>
  </si>
  <si>
    <t>구분</t>
  </si>
  <si>
    <t>관</t>
  </si>
  <si>
    <t>[예산]</t>
  </si>
  <si>
    <t>[결산]</t>
  </si>
  <si>
    <t>[증감]</t>
  </si>
  <si>
    <t>합 계</t>
  </si>
  <si>
    <t>총 계</t>
  </si>
  <si>
    <t>사업비</t>
  </si>
  <si>
    <t>(단위 : 원)</t>
  </si>
  <si>
    <t>일반사업비</t>
  </si>
  <si>
    <r>
      <rPr>
        <b/>
        <sz val="14"/>
        <rFont val="맑은 고딕"/>
        <family val="3"/>
      </rPr>
      <t>&lt; 총 괄 &gt;</t>
    </r>
    <r>
      <rPr>
        <b/>
        <sz val="12"/>
        <rFont val="맑은 고딕"/>
        <family val="3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맑은 고딕"/>
        <family val="3"/>
      </rPr>
      <t>(단위 : 원)</t>
    </r>
  </si>
  <si>
    <t>자부담</t>
  </si>
  <si>
    <r>
      <t xml:space="preserve"> </t>
    </r>
    <r>
      <rPr>
        <b/>
        <sz val="12"/>
        <rFont val="돋움"/>
        <family val="3"/>
      </rPr>
      <t>세</t>
    </r>
    <r>
      <rPr>
        <b/>
        <sz val="12"/>
        <rFont val="맑은 고딕"/>
        <family val="3"/>
      </rPr>
      <t xml:space="preserve">                            </t>
    </r>
    <r>
      <rPr>
        <b/>
        <sz val="12"/>
        <rFont val="돋움"/>
        <family val="3"/>
      </rPr>
      <t>출</t>
    </r>
  </si>
  <si>
    <t>세                                             입</t>
  </si>
  <si>
    <t>기타</t>
  </si>
  <si>
    <t>예금이자 반납</t>
  </si>
  <si>
    <t>보조금 반납</t>
  </si>
  <si>
    <t>운영보조금</t>
  </si>
  <si>
    <t>관</t>
  </si>
  <si>
    <t>항</t>
  </si>
  <si>
    <t>목</t>
  </si>
  <si>
    <t>구분</t>
  </si>
  <si>
    <t>국비</t>
  </si>
  <si>
    <t>시·도비</t>
  </si>
  <si>
    <t>자부담</t>
  </si>
  <si>
    <t>기타</t>
  </si>
  <si>
    <t>계</t>
  </si>
  <si>
    <t>보조금</t>
  </si>
  <si>
    <t>[예산]</t>
  </si>
  <si>
    <t>[결산]</t>
  </si>
  <si>
    <t>[증감]</t>
  </si>
  <si>
    <t>기타</t>
  </si>
  <si>
    <t>예금이자</t>
  </si>
  <si>
    <t>관  항  목</t>
  </si>
  <si>
    <t>관 항 목</t>
  </si>
  <si>
    <t>예산(A)</t>
  </si>
  <si>
    <t>결산(B)</t>
  </si>
  <si>
    <t>금 액</t>
  </si>
  <si>
    <t>총             계</t>
  </si>
  <si>
    <t>총            계</t>
  </si>
  <si>
    <t>보
조
금
수
입</t>
  </si>
  <si>
    <t>소계</t>
  </si>
  <si>
    <t>보조금수입</t>
  </si>
  <si>
    <t>시비</t>
  </si>
  <si>
    <t>기타</t>
  </si>
  <si>
    <t>예금이자</t>
  </si>
  <si>
    <t>(단위 : 원)</t>
  </si>
  <si>
    <t>총  계</t>
  </si>
  <si>
    <t>합  계</t>
  </si>
  <si>
    <t>교육사업</t>
  </si>
  <si>
    <t>대외협력사업</t>
  </si>
  <si>
    <t>실태조사</t>
  </si>
  <si>
    <t>일반사업비</t>
  </si>
  <si>
    <t>기타</t>
  </si>
  <si>
    <t>보조금 반납
(이자포함)</t>
  </si>
  <si>
    <t>사업비</t>
  </si>
  <si>
    <t>역량강화사업</t>
  </si>
  <si>
    <t>증  감(B)-(A)</t>
  </si>
  <si>
    <t>2023년 노인복지시설 인권 모니터링단 세입결산서</t>
  </si>
  <si>
    <t>자부담</t>
  </si>
  <si>
    <t>후원금</t>
  </si>
  <si>
    <t>2023년 노인복지시설 인권 모니터링단 세출결산서</t>
  </si>
  <si>
    <t>이자 이월금</t>
  </si>
  <si>
    <r>
      <t xml:space="preserve">  2023년 노인복지시설 인권 모니터링단 세입</t>
    </r>
    <r>
      <rPr>
        <b/>
        <sz val="24"/>
        <rFont val="맑은 고딕"/>
        <family val="3"/>
      </rPr>
      <t>‧</t>
    </r>
    <r>
      <rPr>
        <b/>
        <sz val="24"/>
        <rFont val="HY헤드라인M"/>
        <family val="1"/>
      </rPr>
      <t xml:space="preserve">세출예산                           </t>
    </r>
    <r>
      <rPr>
        <sz val="24"/>
        <color indexed="62"/>
        <rFont val="HY헤드라인M"/>
        <family val="1"/>
      </rPr>
      <t xml:space="preserve">                                                          </t>
    </r>
  </si>
  <si>
    <t>2023년</t>
  </si>
  <si>
    <t>자부담</t>
  </si>
  <si>
    <t>후원금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</si>
</sst>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* #,##0_-;\-* #,##0_-;_-* &quot;-&quot;_-;_-@_-"/>
    <numFmt numFmtId="178" formatCode="0_ "/>
  </numFmts>
  <fonts count="68"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8"/>
      <name val="돋움"/>
      <family val="3"/>
    </font>
    <font>
      <b/>
      <sz val="12"/>
      <name val="맑은 고딕"/>
      <family val="3"/>
    </font>
    <font>
      <b/>
      <sz val="14"/>
      <name val="맑은 고딕"/>
      <family val="3"/>
    </font>
    <font>
      <b/>
      <sz val="10"/>
      <name val="맑은 고딕"/>
      <family val="3"/>
    </font>
    <font>
      <b/>
      <sz val="24"/>
      <name val="맑은 고딕"/>
      <family val="3"/>
    </font>
    <font>
      <b/>
      <sz val="12"/>
      <name val="돋움"/>
      <family val="3"/>
    </font>
    <font>
      <b/>
      <sz val="24"/>
      <name val="HY헤드라인M"/>
      <family val="1"/>
    </font>
    <font>
      <sz val="24"/>
      <color indexed="62"/>
      <name val="HY헤드라인M"/>
      <family val="1"/>
    </font>
    <font>
      <sz val="11"/>
      <name val="맑은 고딕"/>
      <family val="3"/>
    </font>
    <font>
      <sz val="9"/>
      <color indexed="8"/>
      <name val="맑은 고딕"/>
      <family val="3"/>
    </font>
    <font>
      <b/>
      <sz val="9"/>
      <name val="맑은 고딕"/>
      <family val="3"/>
    </font>
    <font>
      <sz val="9"/>
      <name val="맑은 고딕"/>
      <family val="3"/>
    </font>
    <font>
      <b/>
      <sz val="2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color indexed="12"/>
      <name val="맑은 고딕"/>
      <family val="3"/>
    </font>
    <font>
      <sz val="11"/>
      <color indexed="12"/>
      <name val="맑은 고딕"/>
      <family val="3"/>
    </font>
    <font>
      <b/>
      <sz val="9"/>
      <color indexed="10"/>
      <name val="맑은 고딕"/>
      <family val="3"/>
    </font>
    <font>
      <u val="single"/>
      <sz val="11"/>
      <color indexed="12"/>
      <name val="맑은 고딕"/>
      <family val="3"/>
    </font>
    <font>
      <u val="single"/>
      <sz val="11"/>
      <color indexed="20"/>
      <name val="맑은 고딕"/>
      <family val="3"/>
    </font>
    <font>
      <sz val="11"/>
      <color indexed="48"/>
      <name val="맑은 고딕"/>
      <family val="3"/>
    </font>
    <font>
      <b/>
      <sz val="9"/>
      <name val="Tahoma"/>
      <family val="2"/>
    </font>
    <font>
      <b/>
      <sz val="9"/>
      <name val="돋움"/>
      <family val="3"/>
    </font>
    <font>
      <b/>
      <sz val="9"/>
      <color indexed="4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9"/>
      <color rgb="FF0000FF"/>
      <name val="맑은 고딕"/>
      <family val="3"/>
    </font>
    <font>
      <sz val="11"/>
      <color rgb="FF0000FF"/>
      <name val="맑은 고딕"/>
      <family val="3"/>
    </font>
    <font>
      <b/>
      <sz val="9"/>
      <color rgb="FFFF0000"/>
      <name val="맑은 고딕"/>
      <family val="3"/>
    </font>
    <font>
      <sz val="11"/>
      <color rgb="FFFF0000"/>
      <name val="맑은 고딕"/>
      <family val="3"/>
    </font>
    <font>
      <sz val="11"/>
      <color indexed="8"/>
      <name val="Cambria"/>
      <family val="3"/>
    </font>
    <font>
      <sz val="11"/>
      <color rgb="FF3333FF"/>
      <name val="맑은 고딕"/>
      <family val="3"/>
    </font>
    <font>
      <b/>
      <sz val="9"/>
      <color rgb="FF3333FF"/>
      <name val="맑은 고딕"/>
      <family val="3"/>
    </font>
    <font>
      <b/>
      <sz val="8"/>
      <name val="맑은 고딕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 style="double"/>
      <bottom/>
    </border>
    <border>
      <left style="thin"/>
      <right style="double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medium"/>
      <top style="double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medium"/>
      <top style="double"/>
      <bottom/>
    </border>
    <border>
      <left/>
      <right style="thin"/>
      <top style="thin"/>
      <bottom/>
    </border>
    <border>
      <left style="thin"/>
      <right style="thin"/>
      <top/>
      <bottom style="double"/>
    </border>
    <border>
      <left/>
      <right style="double"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double"/>
      <right/>
      <top style="thin"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double"/>
      <top style="medium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double"/>
      <right/>
      <top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20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41" fontId="60" fillId="0" borderId="11" xfId="48" applyFont="1" applyFill="1" applyBorder="1" applyAlignment="1">
      <alignment horizontal="right" vertical="center"/>
    </xf>
    <xf numFmtId="41" fontId="0" fillId="0" borderId="0" xfId="48" applyFont="1" applyBorder="1" applyAlignment="1">
      <alignment horizontal="center" vertical="center"/>
    </xf>
    <xf numFmtId="41" fontId="60" fillId="33" borderId="12" xfId="48" applyFont="1" applyFill="1" applyBorder="1" applyAlignment="1">
      <alignment horizontal="right" vertical="center"/>
    </xf>
    <xf numFmtId="41" fontId="60" fillId="34" borderId="13" xfId="48" applyFont="1" applyFill="1" applyBorder="1" applyAlignment="1">
      <alignment horizontal="right" vertical="center"/>
    </xf>
    <xf numFmtId="41" fontId="61" fillId="0" borderId="14" xfId="48" applyFont="1" applyBorder="1" applyAlignment="1">
      <alignment horizontal="center" vertical="center"/>
    </xf>
    <xf numFmtId="41" fontId="11" fillId="0" borderId="15" xfId="48" applyFont="1" applyBorder="1" applyAlignment="1">
      <alignment horizontal="center" vertical="center"/>
    </xf>
    <xf numFmtId="41" fontId="61" fillId="0" borderId="16" xfId="48" applyFont="1" applyBorder="1" applyAlignment="1">
      <alignment horizontal="center" vertical="center"/>
    </xf>
    <xf numFmtId="41" fontId="61" fillId="0" borderId="17" xfId="48" applyFont="1" applyBorder="1" applyAlignment="1">
      <alignment horizontal="center" vertical="center"/>
    </xf>
    <xf numFmtId="41" fontId="61" fillId="0" borderId="18" xfId="48" applyFont="1" applyBorder="1" applyAlignment="1">
      <alignment horizontal="center" vertical="center"/>
    </xf>
    <xf numFmtId="41" fontId="61" fillId="0" borderId="19" xfId="48" applyFont="1" applyBorder="1" applyAlignment="1">
      <alignment horizontal="center" vertical="center"/>
    </xf>
    <xf numFmtId="41" fontId="61" fillId="0" borderId="15" xfId="48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1" fontId="0" fillId="0" borderId="23" xfId="48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1" fontId="0" fillId="0" borderId="26" xfId="48" applyFont="1" applyBorder="1" applyAlignment="1">
      <alignment horizontal="center" vertical="center"/>
    </xf>
    <xf numFmtId="41" fontId="0" fillId="0" borderId="25" xfId="48" applyFont="1" applyBorder="1" applyAlignment="1">
      <alignment horizontal="center" vertical="center"/>
    </xf>
    <xf numFmtId="41" fontId="0" fillId="0" borderId="27" xfId="48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41" fontId="0" fillId="0" borderId="29" xfId="48" applyFont="1" applyBorder="1" applyAlignment="1">
      <alignment horizontal="center" vertical="center"/>
    </xf>
    <xf numFmtId="41" fontId="0" fillId="0" borderId="19" xfId="48" applyFont="1" applyBorder="1" applyAlignment="1">
      <alignment horizontal="center" vertical="center"/>
    </xf>
    <xf numFmtId="41" fontId="0" fillId="0" borderId="18" xfId="48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1" fontId="11" fillId="0" borderId="19" xfId="48" applyFont="1" applyBorder="1" applyAlignment="1">
      <alignment horizontal="center" vertical="center"/>
    </xf>
    <xf numFmtId="41" fontId="11" fillId="0" borderId="18" xfId="48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41" fontId="11" fillId="0" borderId="17" xfId="48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1" fontId="11" fillId="0" borderId="16" xfId="48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41" fontId="0" fillId="0" borderId="32" xfId="48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41" fontId="60" fillId="33" borderId="36" xfId="48" applyFont="1" applyFill="1" applyBorder="1" applyAlignment="1">
      <alignment horizontal="right" vertical="center"/>
    </xf>
    <xf numFmtId="41" fontId="13" fillId="0" borderId="37" xfId="48" applyFont="1" applyFill="1" applyBorder="1" applyAlignment="1">
      <alignment horizontal="center" vertical="center"/>
    </xf>
    <xf numFmtId="41" fontId="13" fillId="0" borderId="13" xfId="48" applyFont="1" applyFill="1" applyBorder="1" applyAlignment="1">
      <alignment horizontal="center" vertical="center"/>
    </xf>
    <xf numFmtId="41" fontId="13" fillId="0" borderId="38" xfId="48" applyFont="1" applyFill="1" applyBorder="1" applyAlignment="1">
      <alignment horizontal="center" vertical="center"/>
    </xf>
    <xf numFmtId="41" fontId="13" fillId="0" borderId="39" xfId="48" applyFont="1" applyFill="1" applyBorder="1" applyAlignment="1">
      <alignment horizontal="center" vertical="center"/>
    </xf>
    <xf numFmtId="41" fontId="13" fillId="0" borderId="40" xfId="48" applyFont="1" applyFill="1" applyBorder="1" applyAlignment="1">
      <alignment horizontal="center" vertical="center"/>
    </xf>
    <xf numFmtId="41" fontId="13" fillId="33" borderId="41" xfId="48" applyFont="1" applyFill="1" applyBorder="1" applyAlignment="1">
      <alignment horizontal="right" vertical="center"/>
    </xf>
    <xf numFmtId="176" fontId="13" fillId="34" borderId="16" xfId="0" applyNumberFormat="1" applyFont="1" applyFill="1" applyBorder="1" applyAlignment="1">
      <alignment horizontal="centerContinuous" vertical="center"/>
    </xf>
    <xf numFmtId="176" fontId="13" fillId="34" borderId="37" xfId="0" applyNumberFormat="1" applyFont="1" applyFill="1" applyBorder="1" applyAlignment="1">
      <alignment horizontal="centerContinuous" vertical="center"/>
    </xf>
    <xf numFmtId="41" fontId="13" fillId="34" borderId="42" xfId="48" applyFont="1" applyFill="1" applyBorder="1" applyAlignment="1">
      <alignment horizontal="right" vertical="center"/>
    </xf>
    <xf numFmtId="41" fontId="13" fillId="34" borderId="13" xfId="48" applyFont="1" applyFill="1" applyBorder="1" applyAlignment="1">
      <alignment horizontal="right" vertical="center"/>
    </xf>
    <xf numFmtId="41" fontId="13" fillId="34" borderId="29" xfId="48" applyFont="1" applyFill="1" applyBorder="1" applyAlignment="1">
      <alignment horizontal="right" vertical="center"/>
    </xf>
    <xf numFmtId="176" fontId="14" fillId="0" borderId="42" xfId="0" applyNumberFormat="1" applyFont="1" applyBorder="1" applyAlignment="1">
      <alignment horizontal="center" vertical="center"/>
    </xf>
    <xf numFmtId="176" fontId="14" fillId="0" borderId="29" xfId="0" applyNumberFormat="1" applyFont="1" applyBorder="1" applyAlignment="1">
      <alignment horizontal="center" vertical="center"/>
    </xf>
    <xf numFmtId="41" fontId="14" fillId="0" borderId="29" xfId="48" applyFont="1" applyBorder="1" applyAlignment="1">
      <alignment horizontal="right" vertical="center"/>
    </xf>
    <xf numFmtId="41" fontId="13" fillId="0" borderId="13" xfId="48" applyFont="1" applyBorder="1" applyAlignment="1">
      <alignment horizontal="right" vertical="center"/>
    </xf>
    <xf numFmtId="41" fontId="14" fillId="0" borderId="42" xfId="48" applyFont="1" applyBorder="1" applyAlignment="1">
      <alignment horizontal="center" vertical="center"/>
    </xf>
    <xf numFmtId="176" fontId="14" fillId="0" borderId="34" xfId="0" applyNumberFormat="1" applyFont="1" applyBorder="1" applyAlignment="1">
      <alignment horizontal="center" vertical="center" wrapText="1"/>
    </xf>
    <xf numFmtId="176" fontId="14" fillId="0" borderId="34" xfId="0" applyNumberFormat="1" applyFont="1" applyBorder="1" applyAlignment="1">
      <alignment horizontal="center" vertical="center"/>
    </xf>
    <xf numFmtId="41" fontId="14" fillId="0" borderId="34" xfId="48" applyFont="1" applyBorder="1" applyAlignment="1">
      <alignment horizontal="right" vertical="center"/>
    </xf>
    <xf numFmtId="41" fontId="0" fillId="0" borderId="0" xfId="0" applyNumberForma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14" fillId="0" borderId="37" xfId="0" applyNumberFormat="1" applyFont="1" applyBorder="1" applyAlignment="1">
      <alignment horizontal="center" vertical="center"/>
    </xf>
    <xf numFmtId="176" fontId="14" fillId="0" borderId="43" xfId="0" applyNumberFormat="1" applyFont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41" fontId="14" fillId="0" borderId="34" xfId="48" applyFont="1" applyFill="1" applyBorder="1" applyAlignment="1">
      <alignment horizontal="right" vertical="center"/>
    </xf>
    <xf numFmtId="41" fontId="62" fillId="34" borderId="18" xfId="48" applyFont="1" applyFill="1" applyBorder="1" applyAlignment="1">
      <alignment horizontal="right" vertical="center"/>
    </xf>
    <xf numFmtId="41" fontId="62" fillId="0" borderId="17" xfId="48" applyFont="1" applyBorder="1" applyAlignment="1">
      <alignment horizontal="center" vertical="center"/>
    </xf>
    <xf numFmtId="41" fontId="13" fillId="0" borderId="18" xfId="48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3" fillId="34" borderId="46" xfId="0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9" fontId="4" fillId="0" borderId="47" xfId="0" applyNumberFormat="1" applyFont="1" applyFill="1" applyBorder="1" applyAlignment="1">
      <alignment horizontal="center" vertical="center"/>
    </xf>
    <xf numFmtId="9" fontId="4" fillId="0" borderId="48" xfId="0" applyNumberFormat="1" applyFont="1" applyFill="1" applyBorder="1" applyAlignment="1">
      <alignment horizontal="center" vertical="center"/>
    </xf>
    <xf numFmtId="9" fontId="4" fillId="0" borderId="49" xfId="0" applyNumberFormat="1" applyFont="1" applyFill="1" applyBorder="1" applyAlignment="1">
      <alignment horizontal="center" vertical="center"/>
    </xf>
    <xf numFmtId="176" fontId="4" fillId="0" borderId="50" xfId="0" applyNumberFormat="1" applyFont="1" applyFill="1" applyBorder="1" applyAlignment="1">
      <alignment horizontal="center" vertical="center"/>
    </xf>
    <xf numFmtId="176" fontId="4" fillId="0" borderId="48" xfId="0" applyNumberFormat="1" applyFont="1" applyFill="1" applyBorder="1" applyAlignment="1">
      <alignment horizontal="center" vertical="center"/>
    </xf>
    <xf numFmtId="176" fontId="4" fillId="0" borderId="51" xfId="0" applyNumberFormat="1" applyFont="1" applyFill="1" applyBorder="1" applyAlignment="1">
      <alignment horizontal="center" vertical="center"/>
    </xf>
    <xf numFmtId="0" fontId="4" fillId="0" borderId="52" xfId="0" applyNumberFormat="1" applyFont="1" applyBorder="1" applyAlignment="1">
      <alignment horizontal="left" vertical="center"/>
    </xf>
    <xf numFmtId="176" fontId="13" fillId="0" borderId="53" xfId="0" applyNumberFormat="1" applyFont="1" applyFill="1" applyBorder="1" applyAlignment="1">
      <alignment horizontal="center" vertical="center"/>
    </xf>
    <xf numFmtId="176" fontId="13" fillId="0" borderId="54" xfId="0" applyNumberFormat="1" applyFont="1" applyFill="1" applyBorder="1" applyAlignment="1">
      <alignment horizontal="center" vertical="center"/>
    </xf>
    <xf numFmtId="176" fontId="13" fillId="0" borderId="37" xfId="0" applyNumberFormat="1" applyFont="1" applyFill="1" applyBorder="1" applyAlignment="1">
      <alignment horizontal="center" vertical="center"/>
    </xf>
    <xf numFmtId="176" fontId="13" fillId="0" borderId="55" xfId="0" applyNumberFormat="1" applyFont="1" applyFill="1" applyBorder="1" applyAlignment="1">
      <alignment horizontal="center" vertical="center"/>
    </xf>
    <xf numFmtId="176" fontId="13" fillId="0" borderId="56" xfId="0" applyNumberFormat="1" applyFont="1" applyFill="1" applyBorder="1" applyAlignment="1">
      <alignment horizontal="center" vertical="center"/>
    </xf>
    <xf numFmtId="176" fontId="13" fillId="0" borderId="57" xfId="0" applyNumberFormat="1" applyFont="1" applyFill="1" applyBorder="1" applyAlignment="1">
      <alignment horizontal="center" vertical="center"/>
    </xf>
    <xf numFmtId="176" fontId="13" fillId="0" borderId="43" xfId="0" applyNumberFormat="1" applyFont="1" applyFill="1" applyBorder="1" applyAlignment="1">
      <alignment horizontal="center" vertical="center"/>
    </xf>
    <xf numFmtId="176" fontId="13" fillId="0" borderId="58" xfId="0" applyNumberFormat="1" applyFont="1" applyFill="1" applyBorder="1" applyAlignment="1">
      <alignment horizontal="center" vertical="center"/>
    </xf>
    <xf numFmtId="176" fontId="13" fillId="34" borderId="19" xfId="0" applyNumberFormat="1" applyFont="1" applyFill="1" applyBorder="1" applyAlignment="1">
      <alignment horizontal="center" vertical="center"/>
    </xf>
    <xf numFmtId="176" fontId="13" fillId="34" borderId="46" xfId="0" applyNumberFormat="1" applyFont="1" applyFill="1" applyBorder="1" applyAlignment="1">
      <alignment horizontal="center" vertical="center"/>
    </xf>
    <xf numFmtId="176" fontId="13" fillId="33" borderId="59" xfId="0" applyNumberFormat="1" applyFont="1" applyFill="1" applyBorder="1" applyAlignment="1">
      <alignment horizontal="center" vertical="center"/>
    </xf>
    <xf numFmtId="176" fontId="13" fillId="33" borderId="60" xfId="0" applyNumberFormat="1" applyFont="1" applyFill="1" applyBorder="1" applyAlignment="1">
      <alignment horizontal="center" vertical="center"/>
    </xf>
    <xf numFmtId="176" fontId="13" fillId="33" borderId="61" xfId="0" applyNumberFormat="1" applyFont="1" applyFill="1" applyBorder="1" applyAlignment="1">
      <alignment horizontal="center" vertical="center"/>
    </xf>
    <xf numFmtId="176" fontId="13" fillId="33" borderId="62" xfId="0" applyNumberFormat="1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176" fontId="14" fillId="0" borderId="64" xfId="0" applyNumberFormat="1" applyFont="1" applyBorder="1" applyAlignment="1">
      <alignment horizontal="center" vertical="center" wrapText="1"/>
    </xf>
    <xf numFmtId="176" fontId="14" fillId="0" borderId="19" xfId="0" applyNumberFormat="1" applyFont="1" applyBorder="1" applyAlignment="1">
      <alignment horizontal="center" vertical="center"/>
    </xf>
    <xf numFmtId="176" fontId="14" fillId="0" borderId="46" xfId="0" applyNumberFormat="1" applyFont="1" applyBorder="1" applyAlignment="1">
      <alignment horizontal="center" vertical="center"/>
    </xf>
    <xf numFmtId="176" fontId="14" fillId="0" borderId="65" xfId="0" applyNumberFormat="1" applyFont="1" applyBorder="1" applyAlignment="1">
      <alignment horizontal="center" vertical="center" wrapText="1"/>
    </xf>
    <xf numFmtId="41" fontId="63" fillId="0" borderId="19" xfId="48" applyNumberFormat="1" applyFont="1" applyBorder="1" applyAlignment="1">
      <alignment horizontal="center" vertical="center"/>
    </xf>
    <xf numFmtId="41" fontId="63" fillId="0" borderId="66" xfId="48" applyNumberFormat="1" applyFont="1" applyBorder="1" applyAlignment="1">
      <alignment horizontal="center" vertical="center"/>
    </xf>
    <xf numFmtId="41" fontId="11" fillId="0" borderId="19" xfId="48" applyFont="1" applyBorder="1" applyAlignment="1">
      <alignment horizontal="center" vertical="center"/>
    </xf>
    <xf numFmtId="41" fontId="11" fillId="0" borderId="46" xfId="48" applyFont="1" applyBorder="1" applyAlignment="1">
      <alignment horizontal="center" vertical="center"/>
    </xf>
    <xf numFmtId="41" fontId="0" fillId="0" borderId="19" xfId="48" applyNumberFormat="1" applyFont="1" applyBorder="1" applyAlignment="1">
      <alignment horizontal="center" vertical="center"/>
    </xf>
    <xf numFmtId="41" fontId="0" fillId="0" borderId="66" xfId="48" applyNumberFormat="1" applyFont="1" applyBorder="1" applyAlignment="1">
      <alignment horizontal="center" vertical="center"/>
    </xf>
    <xf numFmtId="41" fontId="11" fillId="0" borderId="19" xfId="48" applyFont="1" applyBorder="1" applyAlignment="1">
      <alignment horizontal="right" vertical="center"/>
    </xf>
    <xf numFmtId="41" fontId="11" fillId="0" borderId="46" xfId="48" applyFont="1" applyBorder="1" applyAlignment="1">
      <alignment horizontal="right" vertical="center"/>
    </xf>
    <xf numFmtId="0" fontId="11" fillId="0" borderId="46" xfId="0" applyFont="1" applyBorder="1" applyAlignment="1">
      <alignment vertical="center"/>
    </xf>
    <xf numFmtId="41" fontId="61" fillId="0" borderId="19" xfId="48" applyFont="1" applyBorder="1" applyAlignment="1">
      <alignment horizontal="center" vertical="center"/>
    </xf>
    <xf numFmtId="0" fontId="61" fillId="0" borderId="46" xfId="0" applyFont="1" applyBorder="1" applyAlignment="1">
      <alignment vertical="center"/>
    </xf>
    <xf numFmtId="0" fontId="0" fillId="0" borderId="52" xfId="0" applyBorder="1" applyAlignment="1">
      <alignment horizontal="right" vertical="center"/>
    </xf>
    <xf numFmtId="41" fontId="63" fillId="0" borderId="19" xfId="48" applyFont="1" applyBorder="1" applyAlignment="1">
      <alignment horizontal="center" vertical="center"/>
    </xf>
    <xf numFmtId="41" fontId="63" fillId="0" borderId="66" xfId="48" applyFont="1" applyBorder="1" applyAlignment="1">
      <alignment horizontal="center" vertical="center"/>
    </xf>
    <xf numFmtId="41" fontId="61" fillId="0" borderId="15" xfId="48" applyFont="1" applyBorder="1" applyAlignment="1">
      <alignment horizontal="center" vertical="center"/>
    </xf>
    <xf numFmtId="41" fontId="61" fillId="0" borderId="45" xfId="48" applyFont="1" applyBorder="1" applyAlignment="1">
      <alignment horizontal="center" vertical="center"/>
    </xf>
    <xf numFmtId="41" fontId="0" fillId="0" borderId="19" xfId="48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41" fontId="61" fillId="0" borderId="67" xfId="48" applyFont="1" applyBorder="1" applyAlignment="1">
      <alignment horizontal="center" vertical="center"/>
    </xf>
    <xf numFmtId="41" fontId="0" fillId="0" borderId="66" xfId="48" applyFont="1" applyBorder="1" applyAlignment="1">
      <alignment horizontal="center" vertical="center"/>
    </xf>
    <xf numFmtId="41" fontId="11" fillId="0" borderId="19" xfId="48" applyNumberFormat="1" applyFont="1" applyBorder="1" applyAlignment="1">
      <alignment horizontal="center" vertical="center"/>
    </xf>
    <xf numFmtId="41" fontId="11" fillId="0" borderId="66" xfId="48" applyNumberFormat="1" applyFont="1" applyBorder="1" applyAlignment="1">
      <alignment horizontal="center" vertical="center"/>
    </xf>
    <xf numFmtId="41" fontId="61" fillId="0" borderId="19" xfId="48" applyNumberFormat="1" applyFont="1" applyBorder="1" applyAlignment="1">
      <alignment horizontal="center" vertical="center"/>
    </xf>
    <xf numFmtId="41" fontId="61" fillId="0" borderId="66" xfId="48" applyNumberFormat="1" applyFont="1" applyBorder="1" applyAlignment="1">
      <alignment horizontal="center" vertical="center"/>
    </xf>
    <xf numFmtId="41" fontId="61" fillId="0" borderId="66" xfId="48" applyFont="1" applyBorder="1" applyAlignment="1">
      <alignment horizontal="center" vertical="center"/>
    </xf>
    <xf numFmtId="0" fontId="63" fillId="0" borderId="46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41" fontId="0" fillId="0" borderId="52" xfId="48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1" fontId="0" fillId="0" borderId="68" xfId="48" applyFont="1" applyBorder="1" applyAlignment="1">
      <alignment horizontal="center" vertical="center"/>
    </xf>
    <xf numFmtId="41" fontId="0" fillId="0" borderId="22" xfId="48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66" xfId="0" applyFont="1" applyBorder="1" applyAlignment="1">
      <alignment vertical="center"/>
    </xf>
    <xf numFmtId="41" fontId="11" fillId="0" borderId="66" xfId="48" applyFont="1" applyBorder="1" applyAlignment="1">
      <alignment horizontal="center" vertical="center"/>
    </xf>
    <xf numFmtId="41" fontId="0" fillId="0" borderId="46" xfId="48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1" fontId="11" fillId="0" borderId="15" xfId="48" applyFont="1" applyBorder="1" applyAlignment="1">
      <alignment horizontal="center" vertical="center"/>
    </xf>
    <xf numFmtId="41" fontId="11" fillId="0" borderId="45" xfId="48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4" fillId="0" borderId="29" xfId="0" applyFont="1" applyBorder="1" applyAlignment="1">
      <alignment vertical="center"/>
    </xf>
    <xf numFmtId="0" fontId="64" fillId="0" borderId="42" xfId="0" applyFont="1" applyBorder="1" applyAlignment="1">
      <alignment vertical="center"/>
    </xf>
    <xf numFmtId="0" fontId="0" fillId="0" borderId="7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64" fillId="0" borderId="20" xfId="0" applyFont="1" applyBorder="1" applyAlignment="1">
      <alignment vertical="center"/>
    </xf>
    <xf numFmtId="0" fontId="64" fillId="0" borderId="21" xfId="0" applyFont="1" applyBorder="1" applyAlignment="1">
      <alignment vertical="center"/>
    </xf>
    <xf numFmtId="0" fontId="64" fillId="0" borderId="32" xfId="0" applyFont="1" applyBorder="1" applyAlignment="1">
      <alignment vertical="center"/>
    </xf>
    <xf numFmtId="0" fontId="64" fillId="0" borderId="30" xfId="0" applyFont="1" applyBorder="1" applyAlignment="1">
      <alignment vertical="center"/>
    </xf>
    <xf numFmtId="41" fontId="11" fillId="0" borderId="29" xfId="48" applyFont="1" applyBorder="1" applyAlignment="1">
      <alignment horizontal="center" vertical="center"/>
    </xf>
    <xf numFmtId="41" fontId="11" fillId="0" borderId="29" xfId="48" applyNumberFormat="1" applyFont="1" applyBorder="1" applyAlignment="1">
      <alignment horizontal="center" vertical="center"/>
    </xf>
    <xf numFmtId="41" fontId="11" fillId="0" borderId="18" xfId="48" applyNumberFormat="1" applyFont="1" applyBorder="1" applyAlignment="1">
      <alignment horizontal="center" vertical="center"/>
    </xf>
    <xf numFmtId="41" fontId="0" fillId="0" borderId="29" xfId="48" applyNumberFormat="1" applyFont="1" applyBorder="1" applyAlignment="1">
      <alignment horizontal="center" vertical="center"/>
    </xf>
    <xf numFmtId="41" fontId="0" fillId="0" borderId="18" xfId="48" applyNumberFormat="1" applyFont="1" applyBorder="1" applyAlignment="1">
      <alignment horizontal="center" vertical="center"/>
    </xf>
    <xf numFmtId="41" fontId="61" fillId="0" borderId="29" xfId="48" applyNumberFormat="1" applyFont="1" applyBorder="1" applyAlignment="1">
      <alignment horizontal="center" vertical="center"/>
    </xf>
    <xf numFmtId="41" fontId="61" fillId="0" borderId="18" xfId="48" applyNumberFormat="1" applyFont="1" applyBorder="1" applyAlignment="1">
      <alignment horizontal="center" vertical="center"/>
    </xf>
    <xf numFmtId="41" fontId="65" fillId="0" borderId="15" xfId="48" applyFont="1" applyBorder="1" applyAlignment="1">
      <alignment horizontal="center" vertical="center"/>
    </xf>
    <xf numFmtId="0" fontId="65" fillId="0" borderId="45" xfId="0" applyFont="1" applyBorder="1" applyAlignment="1">
      <alignment vertical="center"/>
    </xf>
    <xf numFmtId="176" fontId="14" fillId="0" borderId="73" xfId="0" applyNumberFormat="1" applyFont="1" applyBorder="1" applyAlignment="1">
      <alignment horizontal="center" vertical="center" wrapText="1"/>
    </xf>
    <xf numFmtId="176" fontId="13" fillId="34" borderId="29" xfId="0" applyNumberFormat="1" applyFont="1" applyFill="1" applyBorder="1" applyAlignment="1">
      <alignment horizontal="center" vertical="center"/>
    </xf>
    <xf numFmtId="176" fontId="14" fillId="0" borderId="29" xfId="0" applyNumberFormat="1" applyFont="1" applyBorder="1" applyAlignment="1">
      <alignment horizontal="center" vertical="center" wrapText="1"/>
    </xf>
    <xf numFmtId="176" fontId="14" fillId="0" borderId="74" xfId="0" applyNumberFormat="1" applyFont="1" applyBorder="1" applyAlignment="1">
      <alignment horizontal="center" vertical="center" wrapText="1"/>
    </xf>
    <xf numFmtId="41" fontId="13" fillId="0" borderId="13" xfId="48" applyFont="1" applyFill="1" applyBorder="1" applyAlignment="1">
      <alignment horizontal="right" vertical="center"/>
    </xf>
    <xf numFmtId="176" fontId="14" fillId="0" borderId="34" xfId="0" applyNumberFormat="1" applyFont="1" applyFill="1" applyBorder="1" applyAlignment="1">
      <alignment horizontal="center" vertical="center" wrapText="1"/>
    </xf>
    <xf numFmtId="0" fontId="0" fillId="0" borderId="75" xfId="0" applyBorder="1" applyAlignment="1">
      <alignment vertical="center"/>
    </xf>
    <xf numFmtId="176" fontId="14" fillId="0" borderId="0" xfId="0" applyNumberFormat="1" applyFont="1" applyFill="1" applyBorder="1" applyAlignment="1">
      <alignment horizontal="center" vertical="center" wrapText="1"/>
    </xf>
    <xf numFmtId="41" fontId="12" fillId="0" borderId="0" xfId="48" applyFont="1" applyBorder="1" applyAlignment="1">
      <alignment vertical="center"/>
    </xf>
    <xf numFmtId="41" fontId="66" fillId="0" borderId="0" xfId="48" applyFont="1" applyBorder="1" applyAlignment="1">
      <alignment vertical="center"/>
    </xf>
    <xf numFmtId="41" fontId="66" fillId="34" borderId="18" xfId="48" applyFont="1" applyFill="1" applyBorder="1" applyAlignment="1">
      <alignment horizontal="right" vertical="center"/>
    </xf>
    <xf numFmtId="41" fontId="66" fillId="0" borderId="14" xfId="48" applyFont="1" applyFill="1" applyBorder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85" zoomScaleNormal="85" zoomScalePageLayoutView="0" workbookViewId="0" topLeftCell="A1">
      <selection activeCell="F8" sqref="F8"/>
    </sheetView>
  </sheetViews>
  <sheetFormatPr defaultColWidth="9.00390625" defaultRowHeight="16.5"/>
  <cols>
    <col min="1" max="1" width="7.625" style="0" customWidth="1"/>
    <col min="2" max="2" width="9.50390625" style="0" customWidth="1"/>
    <col min="3" max="3" width="10.50390625" style="0" customWidth="1"/>
    <col min="4" max="5" width="11.625" style="0" customWidth="1"/>
    <col min="6" max="6" width="12.625" style="0" customWidth="1"/>
    <col min="7" max="7" width="5.625" style="0" customWidth="1"/>
    <col min="8" max="8" width="2.625" style="0" customWidth="1"/>
    <col min="9" max="9" width="7.00390625" style="0" customWidth="1"/>
    <col min="10" max="10" width="3.625" style="0" customWidth="1"/>
    <col min="11" max="12" width="11.625" style="0" customWidth="1"/>
    <col min="13" max="13" width="12.625" style="0" customWidth="1"/>
    <col min="14" max="14" width="7.125" style="0" customWidth="1"/>
  </cols>
  <sheetData>
    <row r="1" spans="1:13" ht="61.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39.75" customHeight="1" thickBot="1">
      <c r="A2" s="93" t="s">
        <v>15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33" customHeight="1">
      <c r="A3" s="90" t="s">
        <v>18</v>
      </c>
      <c r="B3" s="91"/>
      <c r="C3" s="91"/>
      <c r="D3" s="91"/>
      <c r="E3" s="91"/>
      <c r="F3" s="92"/>
      <c r="G3" s="87" t="s">
        <v>17</v>
      </c>
      <c r="H3" s="88"/>
      <c r="I3" s="88"/>
      <c r="J3" s="88"/>
      <c r="K3" s="88"/>
      <c r="L3" s="88"/>
      <c r="M3" s="89"/>
    </row>
    <row r="4" spans="1:13" ht="33" customHeight="1">
      <c r="A4" s="94" t="s">
        <v>38</v>
      </c>
      <c r="B4" s="95"/>
      <c r="C4" s="96"/>
      <c r="D4" s="54" t="s">
        <v>69</v>
      </c>
      <c r="E4" s="54" t="s">
        <v>69</v>
      </c>
      <c r="F4" s="55" t="s">
        <v>62</v>
      </c>
      <c r="G4" s="100" t="s">
        <v>39</v>
      </c>
      <c r="H4" s="95"/>
      <c r="I4" s="95"/>
      <c r="J4" s="96"/>
      <c r="K4" s="54" t="s">
        <v>69</v>
      </c>
      <c r="L4" s="54" t="s">
        <v>69</v>
      </c>
      <c r="M4" s="83" t="s">
        <v>62</v>
      </c>
    </row>
    <row r="5" spans="1:13" ht="33" customHeight="1" thickBot="1">
      <c r="A5" s="97"/>
      <c r="B5" s="98"/>
      <c r="C5" s="99"/>
      <c r="D5" s="56" t="s">
        <v>40</v>
      </c>
      <c r="E5" s="56" t="s">
        <v>41</v>
      </c>
      <c r="F5" s="57" t="s">
        <v>42</v>
      </c>
      <c r="G5" s="101"/>
      <c r="H5" s="98"/>
      <c r="I5" s="98"/>
      <c r="J5" s="99"/>
      <c r="K5" s="56" t="s">
        <v>40</v>
      </c>
      <c r="L5" s="56" t="s">
        <v>41</v>
      </c>
      <c r="M5" s="58" t="s">
        <v>42</v>
      </c>
    </row>
    <row r="6" spans="1:13" ht="33" customHeight="1" thickTop="1">
      <c r="A6" s="104" t="s">
        <v>43</v>
      </c>
      <c r="B6" s="105"/>
      <c r="C6" s="105"/>
      <c r="D6" s="59">
        <f>D7+D9+D11</f>
        <v>58300000</v>
      </c>
      <c r="E6" s="59">
        <f>E7+E9+E11</f>
        <v>58760447</v>
      </c>
      <c r="F6" s="8">
        <f>E6-D6</f>
        <v>460447</v>
      </c>
      <c r="G6" s="106" t="s">
        <v>44</v>
      </c>
      <c r="H6" s="105"/>
      <c r="I6" s="105"/>
      <c r="J6" s="107"/>
      <c r="K6" s="59">
        <f>K7+K10</f>
        <v>58300000</v>
      </c>
      <c r="L6" s="59">
        <f>L7+L10</f>
        <v>58760447</v>
      </c>
      <c r="M6" s="53">
        <f>L6-K6</f>
        <v>460447</v>
      </c>
    </row>
    <row r="7" spans="1:13" ht="33" customHeight="1">
      <c r="A7" s="110" t="s">
        <v>45</v>
      </c>
      <c r="B7" s="60" t="s">
        <v>0</v>
      </c>
      <c r="C7" s="61"/>
      <c r="D7" s="62">
        <f>D8</f>
        <v>58000000</v>
      </c>
      <c r="E7" s="62">
        <f>E8</f>
        <v>58000000</v>
      </c>
      <c r="F7" s="63">
        <f>E7-D7</f>
        <v>0</v>
      </c>
      <c r="G7" s="108" t="s">
        <v>12</v>
      </c>
      <c r="H7" s="109"/>
      <c r="I7" s="84" t="s">
        <v>46</v>
      </c>
      <c r="J7" s="85"/>
      <c r="K7" s="64">
        <f>K8</f>
        <v>58300000</v>
      </c>
      <c r="L7" s="64">
        <f>L8</f>
        <v>49818010</v>
      </c>
      <c r="M7" s="81">
        <f>L7-K7</f>
        <v>-8481990</v>
      </c>
    </row>
    <row r="8" spans="1:13" ht="33" customHeight="1">
      <c r="A8" s="113"/>
      <c r="B8" s="65" t="s">
        <v>47</v>
      </c>
      <c r="C8" s="66" t="s">
        <v>48</v>
      </c>
      <c r="D8" s="67">
        <v>58000000</v>
      </c>
      <c r="E8" s="67">
        <v>58000000</v>
      </c>
      <c r="F8" s="68">
        <f>E8-D8</f>
        <v>0</v>
      </c>
      <c r="G8" s="77"/>
      <c r="H8" s="76"/>
      <c r="I8" s="111" t="s">
        <v>57</v>
      </c>
      <c r="J8" s="112"/>
      <c r="K8" s="69">
        <v>58300000</v>
      </c>
      <c r="L8" s="69">
        <v>49818010</v>
      </c>
      <c r="M8" s="82">
        <f>L8-K8</f>
        <v>-8481990</v>
      </c>
    </row>
    <row r="9" spans="1:13" ht="33" customHeight="1">
      <c r="A9" s="194" t="s">
        <v>70</v>
      </c>
      <c r="B9" s="195" t="s">
        <v>1</v>
      </c>
      <c r="C9" s="195"/>
      <c r="D9" s="64">
        <f>D10</f>
        <v>300000</v>
      </c>
      <c r="E9" s="64">
        <f>E10</f>
        <v>300000</v>
      </c>
      <c r="F9" s="63">
        <f>E9-D9</f>
        <v>0</v>
      </c>
      <c r="G9" s="108" t="s">
        <v>58</v>
      </c>
      <c r="H9" s="109"/>
      <c r="I9" s="102" t="s">
        <v>46</v>
      </c>
      <c r="J9" s="103"/>
      <c r="K9" s="64">
        <f>K10+K11</f>
        <v>0</v>
      </c>
      <c r="L9" s="64">
        <f>L10+L11</f>
        <v>8942437</v>
      </c>
      <c r="M9" s="204">
        <f>L9-K9</f>
        <v>8942437</v>
      </c>
    </row>
    <row r="10" spans="1:13" ht="33" customHeight="1" thickBot="1">
      <c r="A10" s="194"/>
      <c r="B10" s="196" t="s">
        <v>64</v>
      </c>
      <c r="C10" s="66" t="s">
        <v>71</v>
      </c>
      <c r="D10" s="67">
        <v>300000</v>
      </c>
      <c r="E10" s="67">
        <v>300000</v>
      </c>
      <c r="F10" s="198">
        <f>E10-D10</f>
        <v>0</v>
      </c>
      <c r="G10" s="78"/>
      <c r="H10" s="79"/>
      <c r="I10" s="199" t="s">
        <v>59</v>
      </c>
      <c r="J10" s="199"/>
      <c r="K10" s="80">
        <v>0</v>
      </c>
      <c r="L10" s="80">
        <v>8942437</v>
      </c>
      <c r="M10" s="205">
        <f>L10-K10</f>
        <v>8942437</v>
      </c>
    </row>
    <row r="11" spans="1:13" ht="32.25" customHeight="1">
      <c r="A11" s="194" t="s">
        <v>49</v>
      </c>
      <c r="B11" s="195" t="s">
        <v>1</v>
      </c>
      <c r="C11" s="195"/>
      <c r="D11" s="64">
        <v>0</v>
      </c>
      <c r="E11" s="64">
        <f>E12</f>
        <v>460447</v>
      </c>
      <c r="F11" s="9">
        <f>E11-D11</f>
        <v>460447</v>
      </c>
      <c r="G11" s="200"/>
      <c r="H11" s="1"/>
      <c r="I11" s="201"/>
      <c r="J11" s="201"/>
      <c r="K11" s="202"/>
      <c r="L11" s="202"/>
      <c r="M11" s="203"/>
    </row>
    <row r="12" spans="1:6" ht="32.25" customHeight="1" thickBot="1">
      <c r="A12" s="197"/>
      <c r="B12" s="70" t="s">
        <v>19</v>
      </c>
      <c r="C12" s="71" t="s">
        <v>50</v>
      </c>
      <c r="D12" s="72">
        <v>0</v>
      </c>
      <c r="E12" s="72">
        <v>460447</v>
      </c>
      <c r="F12" s="6">
        <f>E12-D12</f>
        <v>460447</v>
      </c>
    </row>
    <row r="13" spans="1:6" ht="16.5">
      <c r="A13" s="1"/>
      <c r="B13" s="1"/>
      <c r="C13" s="1"/>
      <c r="D13" s="1"/>
      <c r="E13" s="1"/>
      <c r="F13" s="1"/>
    </row>
    <row r="14" spans="1:6" ht="16.5">
      <c r="A14" s="1"/>
      <c r="B14" s="1"/>
      <c r="C14" s="1"/>
      <c r="D14" s="1"/>
      <c r="E14" s="1"/>
      <c r="F14" s="1"/>
    </row>
    <row r="15" spans="1:6" ht="16.5">
      <c r="A15" s="1"/>
      <c r="B15" s="1"/>
      <c r="C15" s="1"/>
      <c r="D15" s="1"/>
      <c r="E15" s="1"/>
      <c r="F15" s="1"/>
    </row>
    <row r="16" spans="1:6" ht="16.5">
      <c r="A16" s="1"/>
      <c r="B16" s="1"/>
      <c r="C16" s="1"/>
      <c r="D16" s="1"/>
      <c r="E16" s="1"/>
      <c r="F16" s="1"/>
    </row>
    <row r="17" spans="1:6" ht="16.5">
      <c r="A17" s="1"/>
      <c r="B17" s="1"/>
      <c r="C17" s="1"/>
      <c r="D17" s="1"/>
      <c r="E17" s="1"/>
      <c r="F17" s="1"/>
    </row>
    <row r="18" spans="1:6" ht="16.5">
      <c r="A18" s="1"/>
      <c r="B18" s="1"/>
      <c r="C18" s="1"/>
      <c r="D18" s="1"/>
      <c r="E18" s="1"/>
      <c r="F18" s="1"/>
    </row>
    <row r="19" spans="1:6" ht="16.5">
      <c r="A19" s="1"/>
      <c r="B19" s="1"/>
      <c r="C19" s="1"/>
      <c r="D19" s="1"/>
      <c r="E19" s="1"/>
      <c r="F19" s="1"/>
    </row>
    <row r="20" ht="14.25" customHeight="1"/>
    <row r="21" ht="13.5" customHeight="1"/>
    <row r="22" ht="13.5" customHeight="1"/>
    <row r="23" ht="12.75" customHeight="1"/>
    <row r="24" ht="13.5" customHeight="1"/>
  </sheetData>
  <sheetProtection/>
  <mergeCells count="20">
    <mergeCell ref="A11:A12"/>
    <mergeCell ref="B11:C11"/>
    <mergeCell ref="I11:J11"/>
    <mergeCell ref="B9:C9"/>
    <mergeCell ref="A6:C6"/>
    <mergeCell ref="G6:J6"/>
    <mergeCell ref="G7:H7"/>
    <mergeCell ref="I10:J10"/>
    <mergeCell ref="A9:A10"/>
    <mergeCell ref="I9:J9"/>
    <mergeCell ref="G9:H9"/>
    <mergeCell ref="I8:J8"/>
    <mergeCell ref="A7:A8"/>
    <mergeCell ref="I7:J7"/>
    <mergeCell ref="A1:M1"/>
    <mergeCell ref="G3:M3"/>
    <mergeCell ref="A3:F3"/>
    <mergeCell ref="A2:M2"/>
    <mergeCell ref="A4:C5"/>
    <mergeCell ref="G4:J5"/>
  </mergeCells>
  <printOptions horizontalCentered="1" verticalCentered="1"/>
  <pageMargins left="0.4724409448818898" right="0.1968503937007874" top="0.11811023622047245" bottom="0.15748031496062992" header="0.11811023622047245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="85" zoomScaleSheetLayoutView="85" zoomScalePageLayoutView="0" workbookViewId="0" topLeftCell="A13">
      <selection activeCell="G22" sqref="G22"/>
    </sheetView>
  </sheetViews>
  <sheetFormatPr defaultColWidth="9.00390625" defaultRowHeight="16.5"/>
  <cols>
    <col min="1" max="1" width="8.625" style="0" customWidth="1"/>
    <col min="2" max="2" width="4.75390625" style="0" customWidth="1"/>
    <col min="3" max="3" width="8.625" style="0" customWidth="1"/>
    <col min="4" max="4" width="3.50390625" style="0" customWidth="1"/>
    <col min="5" max="5" width="7.625" style="0" customWidth="1"/>
    <col min="6" max="6" width="6.50390625" style="0" customWidth="1"/>
    <col min="7" max="7" width="10.625" style="2" customWidth="1"/>
    <col min="8" max="8" width="8.625" style="0" customWidth="1"/>
    <col min="9" max="9" width="13.50390625" style="0" customWidth="1"/>
    <col min="10" max="10" width="8.625" style="3" customWidth="1"/>
    <col min="11" max="11" width="12.50390625" style="3" customWidth="1"/>
    <col min="12" max="12" width="8.625" style="3" customWidth="1"/>
    <col min="13" max="13" width="12.50390625" style="3" customWidth="1"/>
    <col min="14" max="14" width="23.125" style="5" customWidth="1"/>
    <col min="15" max="15" width="8.25390625" style="0" customWidth="1"/>
    <col min="16" max="16" width="11.25390625" style="0" customWidth="1"/>
  </cols>
  <sheetData>
    <row r="1" spans="1:15" ht="39.75" customHeight="1">
      <c r="A1" s="151" t="s">
        <v>66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8:15" ht="17.25" thickBot="1">
      <c r="H2" s="145"/>
      <c r="I2" s="145"/>
      <c r="J2" s="144"/>
      <c r="K2" s="144"/>
      <c r="L2" s="7"/>
      <c r="M2" s="7"/>
      <c r="N2" s="125" t="s">
        <v>51</v>
      </c>
      <c r="O2" s="125"/>
    </row>
    <row r="3" spans="1:15" ht="19.5" customHeight="1" thickBot="1">
      <c r="A3" s="152" t="s">
        <v>6</v>
      </c>
      <c r="B3" s="147"/>
      <c r="C3" s="146" t="s">
        <v>2</v>
      </c>
      <c r="D3" s="147"/>
      <c r="E3" s="146" t="s">
        <v>3</v>
      </c>
      <c r="F3" s="147"/>
      <c r="G3" s="19" t="s">
        <v>5</v>
      </c>
      <c r="H3" s="146" t="s">
        <v>4</v>
      </c>
      <c r="I3" s="147"/>
      <c r="J3" s="149" t="s">
        <v>16</v>
      </c>
      <c r="K3" s="150"/>
      <c r="L3" s="149" t="s">
        <v>19</v>
      </c>
      <c r="M3" s="150"/>
      <c r="N3" s="146" t="s">
        <v>1</v>
      </c>
      <c r="O3" s="148"/>
    </row>
    <row r="4" spans="1:15" ht="19.5" customHeight="1" thickTop="1">
      <c r="A4" s="140" t="s">
        <v>60</v>
      </c>
      <c r="B4" s="143"/>
      <c r="C4" s="142" t="s">
        <v>14</v>
      </c>
      <c r="D4" s="141"/>
      <c r="E4" s="142" t="s">
        <v>54</v>
      </c>
      <c r="F4" s="143"/>
      <c r="G4" s="30" t="s">
        <v>7</v>
      </c>
      <c r="H4" s="130">
        <v>539900</v>
      </c>
      <c r="I4" s="131"/>
      <c r="J4" s="116">
        <v>0</v>
      </c>
      <c r="K4" s="117"/>
      <c r="L4" s="116">
        <v>0</v>
      </c>
      <c r="M4" s="117"/>
      <c r="N4" s="118">
        <f>SUM(H4:M4)</f>
        <v>539900</v>
      </c>
      <c r="O4" s="119"/>
    </row>
    <row r="5" spans="1:15" ht="19.5" customHeight="1">
      <c r="A5" s="27"/>
      <c r="B5" s="28"/>
      <c r="C5" s="45"/>
      <c r="D5" s="51"/>
      <c r="E5" s="45"/>
      <c r="F5" s="44"/>
      <c r="G5" s="30" t="s">
        <v>8</v>
      </c>
      <c r="H5" s="130">
        <v>539900</v>
      </c>
      <c r="I5" s="131"/>
      <c r="J5" s="116">
        <v>0</v>
      </c>
      <c r="K5" s="117"/>
      <c r="L5" s="116">
        <v>0</v>
      </c>
      <c r="M5" s="117"/>
      <c r="N5" s="118">
        <f>SUM(H5:M5)</f>
        <v>539900</v>
      </c>
      <c r="O5" s="119"/>
    </row>
    <row r="6" spans="1:15" ht="19.5" customHeight="1">
      <c r="A6" s="27"/>
      <c r="B6" s="28"/>
      <c r="C6" s="45"/>
      <c r="D6" s="51"/>
      <c r="E6" s="75"/>
      <c r="F6" s="47"/>
      <c r="G6" s="30" t="s">
        <v>9</v>
      </c>
      <c r="H6" s="116">
        <f>H5-H4</f>
        <v>0</v>
      </c>
      <c r="I6" s="122"/>
      <c r="J6" s="116">
        <f>J5-J4</f>
        <v>0</v>
      </c>
      <c r="K6" s="122"/>
      <c r="L6" s="116">
        <v>0</v>
      </c>
      <c r="M6" s="117"/>
      <c r="N6" s="114">
        <f>N5-N4</f>
        <v>0</v>
      </c>
      <c r="O6" s="115"/>
    </row>
    <row r="7" spans="1:15" ht="19.5" customHeight="1">
      <c r="A7" s="27"/>
      <c r="B7" s="28"/>
      <c r="C7" s="45"/>
      <c r="D7" s="51"/>
      <c r="E7" s="142" t="s">
        <v>61</v>
      </c>
      <c r="F7" s="143"/>
      <c r="G7" s="30" t="s">
        <v>7</v>
      </c>
      <c r="H7" s="120">
        <v>631000</v>
      </c>
      <c r="I7" s="121"/>
      <c r="J7" s="120"/>
      <c r="K7" s="121"/>
      <c r="L7" s="120"/>
      <c r="M7" s="121"/>
      <c r="N7" s="118">
        <f>SUM(H7:M7)</f>
        <v>631000</v>
      </c>
      <c r="O7" s="119"/>
    </row>
    <row r="8" spans="1:15" ht="19.5" customHeight="1">
      <c r="A8" s="27"/>
      <c r="B8" s="28"/>
      <c r="C8" s="45"/>
      <c r="D8" s="51"/>
      <c r="E8" s="45"/>
      <c r="F8" s="44"/>
      <c r="G8" s="30" t="s">
        <v>8</v>
      </c>
      <c r="H8" s="120">
        <v>631000</v>
      </c>
      <c r="I8" s="121"/>
      <c r="J8" s="120"/>
      <c r="K8" s="121"/>
      <c r="L8" s="120"/>
      <c r="M8" s="121"/>
      <c r="N8" s="118">
        <f>SUM(H8:M8)</f>
        <v>631000</v>
      </c>
      <c r="O8" s="119"/>
    </row>
    <row r="9" spans="1:15" ht="19.5" customHeight="1">
      <c r="A9" s="27"/>
      <c r="B9" s="28"/>
      <c r="C9" s="45"/>
      <c r="D9" s="51"/>
      <c r="E9" s="45"/>
      <c r="F9" s="44"/>
      <c r="G9" s="30" t="s">
        <v>9</v>
      </c>
      <c r="H9" s="116">
        <f>H8-H7</f>
        <v>0</v>
      </c>
      <c r="I9" s="122"/>
      <c r="J9" s="116">
        <f>J8-J7</f>
        <v>0</v>
      </c>
      <c r="K9" s="122"/>
      <c r="L9" s="116">
        <f>L8-L7</f>
        <v>0</v>
      </c>
      <c r="M9" s="122"/>
      <c r="N9" s="114">
        <f>N8-N7</f>
        <v>0</v>
      </c>
      <c r="O9" s="115"/>
    </row>
    <row r="10" spans="1:15" ht="19.5" customHeight="1">
      <c r="A10" s="27"/>
      <c r="B10" s="28"/>
      <c r="C10" s="45"/>
      <c r="D10" s="51"/>
      <c r="E10" s="142" t="s">
        <v>55</v>
      </c>
      <c r="F10" s="143"/>
      <c r="G10" s="30" t="s">
        <v>7</v>
      </c>
      <c r="H10" s="130">
        <v>10148740</v>
      </c>
      <c r="I10" s="131"/>
      <c r="J10" s="116">
        <v>295500</v>
      </c>
      <c r="K10" s="117"/>
      <c r="L10" s="116">
        <v>0</v>
      </c>
      <c r="M10" s="117"/>
      <c r="N10" s="118">
        <f>SUM(H10:M10)</f>
        <v>10444240</v>
      </c>
      <c r="O10" s="119"/>
    </row>
    <row r="11" spans="1:15" ht="19.5" customHeight="1">
      <c r="A11" s="27"/>
      <c r="B11" s="28"/>
      <c r="C11" s="45"/>
      <c r="D11" s="51"/>
      <c r="E11" s="45"/>
      <c r="F11" s="44"/>
      <c r="G11" s="30" t="s">
        <v>8</v>
      </c>
      <c r="H11" s="130">
        <v>10140740</v>
      </c>
      <c r="I11" s="131"/>
      <c r="J11" s="116">
        <v>295500</v>
      </c>
      <c r="K11" s="117"/>
      <c r="L11" s="116">
        <v>0</v>
      </c>
      <c r="M11" s="117"/>
      <c r="N11" s="118">
        <f>SUM(H11:M11)</f>
        <v>10436240</v>
      </c>
      <c r="O11" s="119"/>
    </row>
    <row r="12" spans="1:15" ht="19.5" customHeight="1">
      <c r="A12" s="27"/>
      <c r="B12" s="28"/>
      <c r="C12" s="45"/>
      <c r="D12" s="51"/>
      <c r="E12" s="75"/>
      <c r="F12" s="47"/>
      <c r="G12" s="30" t="s">
        <v>9</v>
      </c>
      <c r="H12" s="126">
        <f>H11-H10</f>
        <v>-8000</v>
      </c>
      <c r="I12" s="139"/>
      <c r="J12" s="116">
        <f>J11-J10</f>
        <v>0</v>
      </c>
      <c r="K12" s="122"/>
      <c r="L12" s="116">
        <v>0</v>
      </c>
      <c r="M12" s="117"/>
      <c r="N12" s="114">
        <f>N11-N10</f>
        <v>-8000</v>
      </c>
      <c r="O12" s="115"/>
    </row>
    <row r="13" spans="1:15" ht="19.5" customHeight="1">
      <c r="A13" s="27"/>
      <c r="B13" s="28"/>
      <c r="C13" s="45"/>
      <c r="D13" s="51"/>
      <c r="E13" s="142" t="s">
        <v>56</v>
      </c>
      <c r="F13" s="143"/>
      <c r="G13" s="30" t="s">
        <v>7</v>
      </c>
      <c r="H13" s="130">
        <v>46680360</v>
      </c>
      <c r="I13" s="131"/>
      <c r="J13" s="116">
        <v>4500</v>
      </c>
      <c r="K13" s="117"/>
      <c r="L13" s="116">
        <v>0</v>
      </c>
      <c r="M13" s="117"/>
      <c r="N13" s="118">
        <f>SUM(H13:M13)</f>
        <v>46684860</v>
      </c>
      <c r="O13" s="119"/>
    </row>
    <row r="14" spans="1:15" ht="19.5" customHeight="1">
      <c r="A14" s="27"/>
      <c r="B14" s="28"/>
      <c r="C14" s="45"/>
      <c r="D14" s="51"/>
      <c r="E14" s="45"/>
      <c r="F14" s="44"/>
      <c r="G14" s="30" t="s">
        <v>8</v>
      </c>
      <c r="H14" s="130">
        <v>38206370</v>
      </c>
      <c r="I14" s="131"/>
      <c r="J14" s="116">
        <v>4500</v>
      </c>
      <c r="K14" s="117"/>
      <c r="L14" s="116">
        <v>0</v>
      </c>
      <c r="M14" s="117"/>
      <c r="N14" s="118">
        <f>SUM(H14:M14)</f>
        <v>38210870</v>
      </c>
      <c r="O14" s="119"/>
    </row>
    <row r="15" spans="1:15" ht="19.5" customHeight="1">
      <c r="A15" s="27"/>
      <c r="B15" s="28"/>
      <c r="C15" s="45"/>
      <c r="D15" s="51"/>
      <c r="E15" s="75"/>
      <c r="F15" s="47"/>
      <c r="G15" s="30" t="s">
        <v>9</v>
      </c>
      <c r="H15" s="126">
        <f>H14-H13</f>
        <v>-8473990</v>
      </c>
      <c r="I15" s="139"/>
      <c r="J15" s="116">
        <f>J14-J13</f>
        <v>0</v>
      </c>
      <c r="K15" s="117"/>
      <c r="L15" s="116">
        <v>0</v>
      </c>
      <c r="M15" s="117"/>
      <c r="N15" s="114">
        <f>N14-N13</f>
        <v>-8473990</v>
      </c>
      <c r="O15" s="115"/>
    </row>
    <row r="16" spans="1:15" ht="19.5" customHeight="1">
      <c r="A16" s="27"/>
      <c r="B16" s="28"/>
      <c r="C16" s="142" t="s">
        <v>10</v>
      </c>
      <c r="D16" s="141"/>
      <c r="E16" s="141"/>
      <c r="F16" s="143"/>
      <c r="G16" s="48" t="s">
        <v>7</v>
      </c>
      <c r="H16" s="130">
        <f>H4+H7+H10+H13</f>
        <v>58000000</v>
      </c>
      <c r="I16" s="131"/>
      <c r="J16" s="130">
        <f>J4+J7+J10+J13</f>
        <v>300000</v>
      </c>
      <c r="K16" s="131"/>
      <c r="L16" s="130">
        <f>L4+L7+L10+L13</f>
        <v>0</v>
      </c>
      <c r="M16" s="131"/>
      <c r="N16" s="116">
        <f>SUM(N4,N7,N10,N13)</f>
        <v>58300000</v>
      </c>
      <c r="O16" s="154"/>
    </row>
    <row r="17" spans="1:15" ht="19.5" customHeight="1">
      <c r="A17" s="27"/>
      <c r="B17" s="28"/>
      <c r="C17" s="162"/>
      <c r="D17" s="157"/>
      <c r="E17" s="157"/>
      <c r="F17" s="158"/>
      <c r="G17" s="30" t="s">
        <v>8</v>
      </c>
      <c r="H17" s="130">
        <f>H5+H8+H10+H14</f>
        <v>49526010</v>
      </c>
      <c r="I17" s="131"/>
      <c r="J17" s="130">
        <f>J5+J8+J10+J14</f>
        <v>300000</v>
      </c>
      <c r="K17" s="131"/>
      <c r="L17" s="130">
        <f>L5+L8+L10+L14</f>
        <v>0</v>
      </c>
      <c r="M17" s="131"/>
      <c r="N17" s="116">
        <f>SUM(N5,N8,N11,N14)</f>
        <v>49818010</v>
      </c>
      <c r="O17" s="154"/>
    </row>
    <row r="18" spans="1:15" ht="19.5" customHeight="1">
      <c r="A18" s="39"/>
      <c r="B18" s="40"/>
      <c r="C18" s="163"/>
      <c r="D18" s="164"/>
      <c r="E18" s="164"/>
      <c r="F18" s="165"/>
      <c r="G18" s="30" t="s">
        <v>9</v>
      </c>
      <c r="H18" s="126">
        <f>H17-H16</f>
        <v>-8473990</v>
      </c>
      <c r="I18" s="139"/>
      <c r="J18" s="116">
        <f>J17-J16</f>
        <v>0</v>
      </c>
      <c r="K18" s="122"/>
      <c r="L18" s="116">
        <f>L17-L16</f>
        <v>0</v>
      </c>
      <c r="M18" s="122"/>
      <c r="N18" s="126">
        <f>N17-N16</f>
        <v>-8481990</v>
      </c>
      <c r="O18" s="127"/>
    </row>
    <row r="19" spans="1:15" ht="19.5" customHeight="1">
      <c r="A19" s="140" t="s">
        <v>19</v>
      </c>
      <c r="B19" s="141"/>
      <c r="C19" s="142" t="s">
        <v>19</v>
      </c>
      <c r="D19" s="143"/>
      <c r="E19" s="142" t="s">
        <v>21</v>
      </c>
      <c r="F19" s="143"/>
      <c r="G19" s="30" t="s">
        <v>7</v>
      </c>
      <c r="H19" s="116">
        <v>0</v>
      </c>
      <c r="I19" s="117"/>
      <c r="J19" s="116">
        <v>0</v>
      </c>
      <c r="K19" s="117"/>
      <c r="L19" s="116">
        <v>0</v>
      </c>
      <c r="M19" s="117"/>
      <c r="N19" s="134">
        <f>SUM(H19:M19)</f>
        <v>0</v>
      </c>
      <c r="O19" s="135"/>
    </row>
    <row r="20" spans="1:15" ht="19.5" customHeight="1">
      <c r="A20" s="27"/>
      <c r="B20" s="37"/>
      <c r="C20" s="17"/>
      <c r="D20" s="18"/>
      <c r="E20" s="38"/>
      <c r="F20" s="18"/>
      <c r="G20" s="30" t="s">
        <v>8</v>
      </c>
      <c r="H20" s="116">
        <v>8481990</v>
      </c>
      <c r="I20" s="117"/>
      <c r="J20" s="116">
        <v>0</v>
      </c>
      <c r="K20" s="117"/>
      <c r="L20" s="116">
        <v>0</v>
      </c>
      <c r="M20" s="117"/>
      <c r="N20" s="134">
        <f>SUM(H20:M20)</f>
        <v>8481990</v>
      </c>
      <c r="O20" s="135"/>
    </row>
    <row r="21" spans="1:15" ht="19.5" customHeight="1">
      <c r="A21" s="27"/>
      <c r="B21" s="37"/>
      <c r="C21" s="17"/>
      <c r="D21" s="18"/>
      <c r="E21" s="38"/>
      <c r="F21" s="18"/>
      <c r="G21" s="30" t="s">
        <v>9</v>
      </c>
      <c r="H21" s="123">
        <f>H20-H19</f>
        <v>8481990</v>
      </c>
      <c r="I21" s="124"/>
      <c r="J21" s="116">
        <f>J20-J19</f>
        <v>0</v>
      </c>
      <c r="K21" s="117"/>
      <c r="L21" s="116">
        <f>L20-L19</f>
        <v>0</v>
      </c>
      <c r="M21" s="117"/>
      <c r="N21" s="136">
        <f>N20-N19</f>
        <v>8481990</v>
      </c>
      <c r="O21" s="137"/>
    </row>
    <row r="22" spans="1:15" ht="19.5" customHeight="1">
      <c r="A22" s="27"/>
      <c r="B22" s="37"/>
      <c r="C22" s="17"/>
      <c r="D22" s="18"/>
      <c r="E22" s="142" t="s">
        <v>20</v>
      </c>
      <c r="F22" s="143"/>
      <c r="G22" s="30" t="s">
        <v>7</v>
      </c>
      <c r="H22" s="116">
        <v>0</v>
      </c>
      <c r="I22" s="117"/>
      <c r="J22" s="116">
        <v>0</v>
      </c>
      <c r="K22" s="117"/>
      <c r="L22" s="116">
        <v>0</v>
      </c>
      <c r="M22" s="117"/>
      <c r="N22" s="134">
        <f>SUM(H22:M22)</f>
        <v>0</v>
      </c>
      <c r="O22" s="135"/>
    </row>
    <row r="23" spans="1:15" ht="19.5" customHeight="1">
      <c r="A23" s="27"/>
      <c r="B23" s="37"/>
      <c r="C23" s="17"/>
      <c r="D23" s="18"/>
      <c r="E23" s="38"/>
      <c r="F23" s="18"/>
      <c r="G23" s="30" t="s">
        <v>8</v>
      </c>
      <c r="H23" s="116">
        <v>0</v>
      </c>
      <c r="I23" s="117"/>
      <c r="J23" s="116">
        <v>0</v>
      </c>
      <c r="K23" s="117"/>
      <c r="L23" s="116">
        <v>460440</v>
      </c>
      <c r="M23" s="117"/>
      <c r="N23" s="118">
        <f>SUM(H23:M23)</f>
        <v>460440</v>
      </c>
      <c r="O23" s="119"/>
    </row>
    <row r="24" spans="1:15" ht="19.5" customHeight="1">
      <c r="A24" s="27"/>
      <c r="B24" s="37"/>
      <c r="C24" s="17"/>
      <c r="D24" s="18"/>
      <c r="E24" s="38"/>
      <c r="F24" s="18"/>
      <c r="G24" s="30" t="s">
        <v>9</v>
      </c>
      <c r="H24" s="116">
        <f>H23-H22</f>
        <v>0</v>
      </c>
      <c r="I24" s="117"/>
      <c r="J24" s="116">
        <f>J23-J22</f>
        <v>0</v>
      </c>
      <c r="K24" s="117"/>
      <c r="L24" s="123">
        <f>L23-L22</f>
        <v>460440</v>
      </c>
      <c r="M24" s="124"/>
      <c r="N24" s="136">
        <f>N23-N22</f>
        <v>460440</v>
      </c>
      <c r="O24" s="137"/>
    </row>
    <row r="25" spans="1:15" ht="19.5" customHeight="1">
      <c r="A25" s="27"/>
      <c r="B25" s="37"/>
      <c r="C25" s="17"/>
      <c r="D25" s="18"/>
      <c r="E25" s="142" t="s">
        <v>67</v>
      </c>
      <c r="F25" s="143"/>
      <c r="G25" s="30" t="s">
        <v>7</v>
      </c>
      <c r="H25" s="116">
        <v>0</v>
      </c>
      <c r="I25" s="117"/>
      <c r="J25" s="116">
        <v>0</v>
      </c>
      <c r="K25" s="117"/>
      <c r="L25" s="186">
        <f>SUM(F25:K25)</f>
        <v>0</v>
      </c>
      <c r="M25" s="186"/>
      <c r="N25" s="186">
        <f>SUM(H25:M25)</f>
        <v>0</v>
      </c>
      <c r="O25" s="187"/>
    </row>
    <row r="26" spans="1:15" ht="19.5" customHeight="1">
      <c r="A26" s="27"/>
      <c r="B26" s="37"/>
      <c r="C26" s="17"/>
      <c r="D26" s="38"/>
      <c r="E26" s="17"/>
      <c r="F26" s="18"/>
      <c r="G26" s="30" t="s">
        <v>8</v>
      </c>
      <c r="H26" s="116">
        <v>0</v>
      </c>
      <c r="I26" s="117"/>
      <c r="J26" s="116">
        <v>0</v>
      </c>
      <c r="K26" s="117"/>
      <c r="L26" s="188">
        <v>7</v>
      </c>
      <c r="M26" s="188"/>
      <c r="N26" s="188">
        <f>SUM(H26:M26)</f>
        <v>7</v>
      </c>
      <c r="O26" s="189"/>
    </row>
    <row r="27" spans="1:15" ht="19.5" customHeight="1">
      <c r="A27" s="27"/>
      <c r="B27" s="37"/>
      <c r="C27" s="17"/>
      <c r="D27" s="38"/>
      <c r="E27" s="41"/>
      <c r="F27" s="34"/>
      <c r="G27" s="30" t="s">
        <v>9</v>
      </c>
      <c r="H27" s="116">
        <f>H26-H25</f>
        <v>0</v>
      </c>
      <c r="I27" s="117"/>
      <c r="J27" s="116">
        <f>J26-J25</f>
        <v>0</v>
      </c>
      <c r="K27" s="117"/>
      <c r="L27" s="190">
        <f>L26-L25</f>
        <v>7</v>
      </c>
      <c r="M27" s="190"/>
      <c r="N27" s="190">
        <f>N26-N25</f>
        <v>7</v>
      </c>
      <c r="O27" s="191"/>
    </row>
    <row r="28" spans="1:15" ht="19.5" customHeight="1">
      <c r="A28" s="27"/>
      <c r="B28" s="28"/>
      <c r="C28" s="142" t="s">
        <v>10</v>
      </c>
      <c r="D28" s="141"/>
      <c r="E28" s="141"/>
      <c r="F28" s="143"/>
      <c r="G28" s="48" t="s">
        <v>7</v>
      </c>
      <c r="H28" s="116">
        <f>SUM(H19+H22+H25)</f>
        <v>0</v>
      </c>
      <c r="I28" s="122"/>
      <c r="J28" s="116">
        <f>SUM(J19+J22+J25)</f>
        <v>0</v>
      </c>
      <c r="K28" s="122"/>
      <c r="L28" s="116">
        <f>SUM(L19+L22+L25)</f>
        <v>0</v>
      </c>
      <c r="M28" s="122"/>
      <c r="N28" s="116">
        <f>SUM(N19+N22+N25)</f>
        <v>0</v>
      </c>
      <c r="O28" s="122"/>
    </row>
    <row r="29" spans="1:15" ht="19.5" customHeight="1">
      <c r="A29" s="27"/>
      <c r="B29" s="28"/>
      <c r="C29" s="162"/>
      <c r="D29" s="157"/>
      <c r="E29" s="157"/>
      <c r="F29" s="158"/>
      <c r="G29" s="30" t="s">
        <v>8</v>
      </c>
      <c r="H29" s="116">
        <f>SUM(H20+H23+H26)</f>
        <v>8481990</v>
      </c>
      <c r="I29" s="122"/>
      <c r="J29" s="116">
        <f>SUM(J20+J23+J26)</f>
        <v>0</v>
      </c>
      <c r="K29" s="122"/>
      <c r="L29" s="116">
        <f>SUM(L20+L23+L26)</f>
        <v>460447</v>
      </c>
      <c r="M29" s="122"/>
      <c r="N29" s="116">
        <f>SUM(N20+N23+N26)</f>
        <v>8942437</v>
      </c>
      <c r="O29" s="122"/>
    </row>
    <row r="30" spans="1:15" ht="19.5" customHeight="1">
      <c r="A30" s="39"/>
      <c r="B30" s="40"/>
      <c r="C30" s="163"/>
      <c r="D30" s="164"/>
      <c r="E30" s="164"/>
      <c r="F30" s="165"/>
      <c r="G30" s="30" t="s">
        <v>9</v>
      </c>
      <c r="H30" s="123">
        <f>H29-H28</f>
        <v>8481990</v>
      </c>
      <c r="I30" s="124"/>
      <c r="J30" s="116">
        <f>J29-J28</f>
        <v>0</v>
      </c>
      <c r="K30" s="117"/>
      <c r="L30" s="123">
        <f>L29-L28</f>
        <v>460447</v>
      </c>
      <c r="M30" s="124"/>
      <c r="N30" s="123">
        <f>N29-N28</f>
        <v>8942437</v>
      </c>
      <c r="O30" s="138"/>
    </row>
    <row r="31" spans="1:15" ht="19.5" customHeight="1">
      <c r="A31" s="140" t="s">
        <v>11</v>
      </c>
      <c r="B31" s="141"/>
      <c r="C31" s="141"/>
      <c r="D31" s="141"/>
      <c r="E31" s="141"/>
      <c r="F31" s="143"/>
      <c r="G31" s="48" t="s">
        <v>7</v>
      </c>
      <c r="H31" s="130">
        <f>H16+H28</f>
        <v>58000000</v>
      </c>
      <c r="I31" s="155"/>
      <c r="J31" s="130">
        <f>J16+J28</f>
        <v>300000</v>
      </c>
      <c r="K31" s="155"/>
      <c r="L31" s="130">
        <f>L16+L28</f>
        <v>0</v>
      </c>
      <c r="M31" s="155"/>
      <c r="N31" s="130">
        <f>N16+N28</f>
        <v>58300000</v>
      </c>
      <c r="O31" s="133"/>
    </row>
    <row r="32" spans="1:15" ht="19.5" customHeight="1">
      <c r="A32" s="156"/>
      <c r="B32" s="157"/>
      <c r="C32" s="157"/>
      <c r="D32" s="157"/>
      <c r="E32" s="157"/>
      <c r="F32" s="158"/>
      <c r="G32" s="30" t="s">
        <v>8</v>
      </c>
      <c r="H32" s="130">
        <f>H17+H29</f>
        <v>58008000</v>
      </c>
      <c r="I32" s="131"/>
      <c r="J32" s="130">
        <f>J17+J29</f>
        <v>300000</v>
      </c>
      <c r="K32" s="131"/>
      <c r="L32" s="130">
        <f>L17+L29</f>
        <v>460447</v>
      </c>
      <c r="M32" s="131"/>
      <c r="N32" s="130">
        <f>N17+N29</f>
        <v>58760447</v>
      </c>
      <c r="O32" s="153"/>
    </row>
    <row r="33" spans="1:15" ht="19.5" customHeight="1" thickBot="1">
      <c r="A33" s="159"/>
      <c r="B33" s="160"/>
      <c r="C33" s="160"/>
      <c r="D33" s="160"/>
      <c r="E33" s="160"/>
      <c r="F33" s="161"/>
      <c r="G33" s="50" t="s">
        <v>9</v>
      </c>
      <c r="H33" s="192">
        <f>H32-H31</f>
        <v>8000</v>
      </c>
      <c r="I33" s="193"/>
      <c r="J33" s="166">
        <f>J32-J31</f>
        <v>0</v>
      </c>
      <c r="K33" s="167"/>
      <c r="L33" s="128">
        <f>L32-L31</f>
        <v>460447</v>
      </c>
      <c r="M33" s="129"/>
      <c r="N33" s="128">
        <f>N32-N31</f>
        <v>460447</v>
      </c>
      <c r="O33" s="132"/>
    </row>
  </sheetData>
  <sheetProtection/>
  <mergeCells count="145">
    <mergeCell ref="N26:O26"/>
    <mergeCell ref="N27:O27"/>
    <mergeCell ref="H26:I26"/>
    <mergeCell ref="H27:I27"/>
    <mergeCell ref="J25:K25"/>
    <mergeCell ref="J26:K26"/>
    <mergeCell ref="J27:K27"/>
    <mergeCell ref="L25:M25"/>
    <mergeCell ref="L26:M26"/>
    <mergeCell ref="L27:M27"/>
    <mergeCell ref="E25:F25"/>
    <mergeCell ref="H25:I25"/>
    <mergeCell ref="N25:O25"/>
    <mergeCell ref="N8:O8"/>
    <mergeCell ref="N9:O9"/>
    <mergeCell ref="N4:O4"/>
    <mergeCell ref="J6:K6"/>
    <mergeCell ref="E7:F7"/>
    <mergeCell ref="H7:I7"/>
    <mergeCell ref="H8:I8"/>
    <mergeCell ref="H9:I9"/>
    <mergeCell ref="J7:K7"/>
    <mergeCell ref="J8:K8"/>
    <mergeCell ref="J9:K9"/>
    <mergeCell ref="L7:M7"/>
    <mergeCell ref="A4:B4"/>
    <mergeCell ref="C4:D4"/>
    <mergeCell ref="E4:F4"/>
    <mergeCell ref="H4:I4"/>
    <mergeCell ref="J4:K4"/>
    <mergeCell ref="L4:M4"/>
    <mergeCell ref="J14:K14"/>
    <mergeCell ref="L14:M14"/>
    <mergeCell ref="N14:O14"/>
    <mergeCell ref="H15:I15"/>
    <mergeCell ref="J15:K15"/>
    <mergeCell ref="L15:M15"/>
    <mergeCell ref="N15:O15"/>
    <mergeCell ref="L32:M32"/>
    <mergeCell ref="A31:F33"/>
    <mergeCell ref="J16:K16"/>
    <mergeCell ref="C16:F18"/>
    <mergeCell ref="J33:K33"/>
    <mergeCell ref="H33:I33"/>
    <mergeCell ref="H17:I17"/>
    <mergeCell ref="H32:I32"/>
    <mergeCell ref="J32:K32"/>
    <mergeCell ref="C28:F30"/>
    <mergeCell ref="N32:O32"/>
    <mergeCell ref="N16:O16"/>
    <mergeCell ref="J17:K17"/>
    <mergeCell ref="H31:I31"/>
    <mergeCell ref="J31:K31"/>
    <mergeCell ref="L31:M31"/>
    <mergeCell ref="H18:I18"/>
    <mergeCell ref="J18:K18"/>
    <mergeCell ref="N17:O17"/>
    <mergeCell ref="H23:I23"/>
    <mergeCell ref="N3:O3"/>
    <mergeCell ref="L3:M3"/>
    <mergeCell ref="A1:O1"/>
    <mergeCell ref="J3:K3"/>
    <mergeCell ref="A3:B3"/>
    <mergeCell ref="C3:D3"/>
    <mergeCell ref="E3:F3"/>
    <mergeCell ref="H30:I30"/>
    <mergeCell ref="J29:K29"/>
    <mergeCell ref="H5:I5"/>
    <mergeCell ref="J28:K28"/>
    <mergeCell ref="J21:K21"/>
    <mergeCell ref="J12:K12"/>
    <mergeCell ref="H13:I13"/>
    <mergeCell ref="J13:K13"/>
    <mergeCell ref="H10:I10"/>
    <mergeCell ref="J10:K10"/>
    <mergeCell ref="H24:I24"/>
    <mergeCell ref="L20:M20"/>
    <mergeCell ref="L21:M21"/>
    <mergeCell ref="J19:K19"/>
    <mergeCell ref="J20:K20"/>
    <mergeCell ref="J2:K2"/>
    <mergeCell ref="H2:I2"/>
    <mergeCell ref="H3:I3"/>
    <mergeCell ref="L13:M13"/>
    <mergeCell ref="H11:I11"/>
    <mergeCell ref="E22:F22"/>
    <mergeCell ref="H22:I22"/>
    <mergeCell ref="H20:I20"/>
    <mergeCell ref="H21:I21"/>
    <mergeCell ref="H19:I19"/>
    <mergeCell ref="L5:M5"/>
    <mergeCell ref="H16:I16"/>
    <mergeCell ref="E13:F13"/>
    <mergeCell ref="E10:F10"/>
    <mergeCell ref="H12:I12"/>
    <mergeCell ref="N19:O19"/>
    <mergeCell ref="H6:I6"/>
    <mergeCell ref="L19:M19"/>
    <mergeCell ref="L17:M17"/>
    <mergeCell ref="L16:M16"/>
    <mergeCell ref="A19:B19"/>
    <mergeCell ref="C19:D19"/>
    <mergeCell ref="E19:F19"/>
    <mergeCell ref="N13:O13"/>
    <mergeCell ref="H14:I14"/>
    <mergeCell ref="N33:O33"/>
    <mergeCell ref="N28:O28"/>
    <mergeCell ref="N22:O22"/>
    <mergeCell ref="N23:O23"/>
    <mergeCell ref="N20:O20"/>
    <mergeCell ref="N21:O21"/>
    <mergeCell ref="N31:O31"/>
    <mergeCell ref="N29:O29"/>
    <mergeCell ref="N30:O30"/>
    <mergeCell ref="N24:O24"/>
    <mergeCell ref="L33:M33"/>
    <mergeCell ref="L28:M28"/>
    <mergeCell ref="L29:M29"/>
    <mergeCell ref="L30:M30"/>
    <mergeCell ref="H28:I28"/>
    <mergeCell ref="L6:M6"/>
    <mergeCell ref="L22:M22"/>
    <mergeCell ref="H29:I29"/>
    <mergeCell ref="J30:K30"/>
    <mergeCell ref="L18:M18"/>
    <mergeCell ref="L23:M23"/>
    <mergeCell ref="N5:O5"/>
    <mergeCell ref="J5:K5"/>
    <mergeCell ref="L24:M24"/>
    <mergeCell ref="N2:O2"/>
    <mergeCell ref="J22:K22"/>
    <mergeCell ref="J23:K23"/>
    <mergeCell ref="J24:K24"/>
    <mergeCell ref="N18:O18"/>
    <mergeCell ref="J11:K11"/>
    <mergeCell ref="N6:O6"/>
    <mergeCell ref="L10:M10"/>
    <mergeCell ref="L11:M11"/>
    <mergeCell ref="L12:M12"/>
    <mergeCell ref="N10:O10"/>
    <mergeCell ref="N11:O11"/>
    <mergeCell ref="N12:O12"/>
    <mergeCell ref="L8:M8"/>
    <mergeCell ref="L9:M9"/>
    <mergeCell ref="N7:O7"/>
  </mergeCells>
  <printOptions horizontalCentered="1" verticalCentered="1"/>
  <pageMargins left="0.2362204724409449" right="0.2362204724409449" top="0.31496062992125984" bottom="0.31496062992125984" header="0.11811023622047245" footer="0.11811023622047245"/>
  <pageSetup horizontalDpi="300" verticalDpi="300" orientation="landscape" paperSize="9" scale="6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E17" sqref="E17"/>
    </sheetView>
  </sheetViews>
  <sheetFormatPr defaultColWidth="9.00390625" defaultRowHeight="16.5"/>
  <cols>
    <col min="1" max="1" width="7.125" style="0" customWidth="1"/>
    <col min="2" max="2" width="4.125" style="0" customWidth="1"/>
    <col min="3" max="3" width="7.625" style="0" customWidth="1"/>
    <col min="4" max="4" width="3.625" style="0" customWidth="1"/>
    <col min="5" max="5" width="9.625" style="0" customWidth="1"/>
    <col min="6" max="6" width="3.25390625" style="0" customWidth="1"/>
    <col min="7" max="7" width="11.125" style="2" customWidth="1"/>
    <col min="8" max="8" width="16.75390625" style="0" customWidth="1"/>
    <col min="9" max="9" width="17.00390625" style="3" customWidth="1"/>
    <col min="10" max="11" width="14.875" style="3" customWidth="1"/>
    <col min="12" max="12" width="18.625" style="0" customWidth="1"/>
  </cols>
  <sheetData>
    <row r="1" spans="1:12" ht="35.25" customHeight="1">
      <c r="A1" s="151" t="s">
        <v>63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ht="17.25" thickBot="1">
      <c r="L2" s="4" t="s">
        <v>13</v>
      </c>
    </row>
    <row r="3" spans="1:12" ht="24.75" customHeight="1" thickBot="1">
      <c r="A3" s="152" t="s">
        <v>23</v>
      </c>
      <c r="B3" s="147"/>
      <c r="C3" s="146" t="s">
        <v>24</v>
      </c>
      <c r="D3" s="147"/>
      <c r="E3" s="146" t="s">
        <v>25</v>
      </c>
      <c r="F3" s="147"/>
      <c r="G3" s="19" t="s">
        <v>26</v>
      </c>
      <c r="H3" s="20" t="s">
        <v>27</v>
      </c>
      <c r="I3" s="21" t="s">
        <v>28</v>
      </c>
      <c r="J3" s="21" t="s">
        <v>29</v>
      </c>
      <c r="K3" s="21" t="s">
        <v>30</v>
      </c>
      <c r="L3" s="22" t="s">
        <v>31</v>
      </c>
    </row>
    <row r="4" spans="1:12" ht="16.5" customHeight="1" thickTop="1">
      <c r="A4" s="156" t="s">
        <v>32</v>
      </c>
      <c r="B4" s="158"/>
      <c r="C4" s="162" t="s">
        <v>32</v>
      </c>
      <c r="D4" s="158"/>
      <c r="E4" s="162" t="s">
        <v>22</v>
      </c>
      <c r="F4" s="158"/>
      <c r="G4" s="23" t="s">
        <v>33</v>
      </c>
      <c r="H4" s="24">
        <v>0</v>
      </c>
      <c r="I4" s="24">
        <v>58000000</v>
      </c>
      <c r="J4" s="25">
        <v>0</v>
      </c>
      <c r="K4" s="25">
        <v>0</v>
      </c>
      <c r="L4" s="26">
        <f>SUM(H4:K4)</f>
        <v>58000000</v>
      </c>
    </row>
    <row r="5" spans="1:12" ht="16.5" customHeight="1">
      <c r="A5" s="27"/>
      <c r="B5" s="28"/>
      <c r="C5" s="29"/>
      <c r="D5" s="28"/>
      <c r="E5" s="177"/>
      <c r="F5" s="158"/>
      <c r="G5" s="30" t="s">
        <v>34</v>
      </c>
      <c r="H5" s="31">
        <v>0</v>
      </c>
      <c r="I5" s="32">
        <v>58000000</v>
      </c>
      <c r="J5" s="32">
        <v>0</v>
      </c>
      <c r="K5" s="32">
        <v>0</v>
      </c>
      <c r="L5" s="33">
        <f>SUM(H5:K5)</f>
        <v>58000000</v>
      </c>
    </row>
    <row r="6" spans="1:12" ht="16.5" customHeight="1">
      <c r="A6" s="27"/>
      <c r="B6" s="28"/>
      <c r="C6" s="29"/>
      <c r="D6" s="28"/>
      <c r="E6" s="178"/>
      <c r="F6" s="165"/>
      <c r="G6" s="30" t="s">
        <v>35</v>
      </c>
      <c r="H6" s="35">
        <v>0</v>
      </c>
      <c r="I6" s="35">
        <f>I5-I4</f>
        <v>0</v>
      </c>
      <c r="J6" s="32">
        <v>0</v>
      </c>
      <c r="K6" s="32">
        <v>0</v>
      </c>
      <c r="L6" s="36">
        <f>L5-L4</f>
        <v>0</v>
      </c>
    </row>
    <row r="7" spans="1:12" ht="16.5" customHeight="1">
      <c r="A7" s="43"/>
      <c r="B7" s="44"/>
      <c r="C7" s="168" t="s">
        <v>53</v>
      </c>
      <c r="D7" s="169"/>
      <c r="E7" s="169"/>
      <c r="F7" s="169"/>
      <c r="G7" s="30" t="s">
        <v>33</v>
      </c>
      <c r="H7" s="31">
        <f aca="true" t="shared" si="0" ref="H7:L8">H4</f>
        <v>0</v>
      </c>
      <c r="I7" s="32">
        <f t="shared" si="0"/>
        <v>58000000</v>
      </c>
      <c r="J7" s="32">
        <f t="shared" si="0"/>
        <v>0</v>
      </c>
      <c r="K7" s="32">
        <f t="shared" si="0"/>
        <v>0</v>
      </c>
      <c r="L7" s="33">
        <f t="shared" si="0"/>
        <v>58000000</v>
      </c>
    </row>
    <row r="8" spans="1:12" ht="16.5" customHeight="1">
      <c r="A8" s="43"/>
      <c r="B8" s="51"/>
      <c r="C8" s="169"/>
      <c r="D8" s="169"/>
      <c r="E8" s="169"/>
      <c r="F8" s="169"/>
      <c r="G8" s="30" t="s">
        <v>34</v>
      </c>
      <c r="H8" s="31">
        <f t="shared" si="0"/>
        <v>0</v>
      </c>
      <c r="I8" s="32">
        <f t="shared" si="0"/>
        <v>58000000</v>
      </c>
      <c r="J8" s="32">
        <f t="shared" si="0"/>
        <v>0</v>
      </c>
      <c r="K8" s="32">
        <f t="shared" si="0"/>
        <v>0</v>
      </c>
      <c r="L8" s="33">
        <f t="shared" si="0"/>
        <v>58000000</v>
      </c>
    </row>
    <row r="9" spans="1:12" ht="16.5" customHeight="1">
      <c r="A9" s="74"/>
      <c r="B9" s="52"/>
      <c r="C9" s="170"/>
      <c r="D9" s="170"/>
      <c r="E9" s="170"/>
      <c r="F9" s="170"/>
      <c r="G9" s="30" t="s">
        <v>9</v>
      </c>
      <c r="H9" s="185">
        <f>H8-H7</f>
        <v>0</v>
      </c>
      <c r="I9" s="35">
        <f>I8-I7</f>
        <v>0</v>
      </c>
      <c r="J9" s="35">
        <f>J8-J7</f>
        <v>0</v>
      </c>
      <c r="K9" s="35">
        <f>K8-K7</f>
        <v>0</v>
      </c>
      <c r="L9" s="36">
        <f>L8-L7</f>
        <v>0</v>
      </c>
    </row>
    <row r="10" spans="1:12" ht="16.5" customHeight="1">
      <c r="A10" s="140" t="s">
        <v>64</v>
      </c>
      <c r="B10" s="143"/>
      <c r="C10" s="179" t="s">
        <v>64</v>
      </c>
      <c r="D10" s="180"/>
      <c r="E10" s="179" t="s">
        <v>65</v>
      </c>
      <c r="F10" s="180"/>
      <c r="G10" s="30" t="s">
        <v>7</v>
      </c>
      <c r="H10" s="185">
        <v>0</v>
      </c>
      <c r="I10" s="185">
        <v>0</v>
      </c>
      <c r="J10" s="185">
        <v>300000</v>
      </c>
      <c r="K10" s="185">
        <v>0</v>
      </c>
      <c r="L10" s="42">
        <f>SUM(H10:K10)</f>
        <v>300000</v>
      </c>
    </row>
    <row r="11" spans="1:12" ht="16.5" customHeight="1">
      <c r="A11" s="43"/>
      <c r="B11" s="51"/>
      <c r="C11" s="181"/>
      <c r="D11" s="182"/>
      <c r="E11" s="181"/>
      <c r="F11" s="182"/>
      <c r="G11" s="30" t="s">
        <v>8</v>
      </c>
      <c r="H11" s="185">
        <v>0</v>
      </c>
      <c r="I11" s="185">
        <v>0</v>
      </c>
      <c r="J11" s="185">
        <v>300000</v>
      </c>
      <c r="K11" s="185">
        <v>0</v>
      </c>
      <c r="L11" s="42">
        <f>SUM(H11:K11)</f>
        <v>300000</v>
      </c>
    </row>
    <row r="12" spans="1:12" ht="16.5" customHeight="1">
      <c r="A12" s="43"/>
      <c r="B12" s="51"/>
      <c r="C12" s="183"/>
      <c r="D12" s="184"/>
      <c r="E12" s="183"/>
      <c r="F12" s="184"/>
      <c r="G12" s="30" t="s">
        <v>9</v>
      </c>
      <c r="H12" s="35">
        <v>0</v>
      </c>
      <c r="I12" s="35">
        <v>0</v>
      </c>
      <c r="J12" s="35">
        <v>0</v>
      </c>
      <c r="K12" s="35">
        <v>0</v>
      </c>
      <c r="L12" s="36">
        <f>L11-L10</f>
        <v>0</v>
      </c>
    </row>
    <row r="13" spans="1:12" ht="16.5" customHeight="1">
      <c r="A13" s="43"/>
      <c r="B13" s="51"/>
      <c r="C13" s="168" t="s">
        <v>53</v>
      </c>
      <c r="D13" s="169"/>
      <c r="E13" s="169"/>
      <c r="F13" s="169"/>
      <c r="G13" s="30" t="s">
        <v>7</v>
      </c>
      <c r="H13" s="35">
        <f>H10</f>
        <v>0</v>
      </c>
      <c r="I13" s="35">
        <f>I10</f>
        <v>0</v>
      </c>
      <c r="J13" s="35">
        <f>J10</f>
        <v>300000</v>
      </c>
      <c r="K13" s="35">
        <f>K10</f>
        <v>0</v>
      </c>
      <c r="L13" s="33">
        <f>L10</f>
        <v>300000</v>
      </c>
    </row>
    <row r="14" spans="1:12" ht="16.5" customHeight="1">
      <c r="A14" s="43"/>
      <c r="B14" s="51"/>
      <c r="C14" s="169"/>
      <c r="D14" s="169"/>
      <c r="E14" s="169"/>
      <c r="F14" s="169"/>
      <c r="G14" s="30" t="s">
        <v>8</v>
      </c>
      <c r="H14" s="35">
        <f>H11</f>
        <v>0</v>
      </c>
      <c r="I14" s="35">
        <f>I11</f>
        <v>0</v>
      </c>
      <c r="J14" s="35">
        <f>J11</f>
        <v>300000</v>
      </c>
      <c r="K14" s="35">
        <f>K11</f>
        <v>0</v>
      </c>
      <c r="L14" s="33">
        <f>L11</f>
        <v>300000</v>
      </c>
    </row>
    <row r="15" spans="1:12" ht="16.5" customHeight="1">
      <c r="A15" s="43"/>
      <c r="B15" s="51"/>
      <c r="C15" s="170"/>
      <c r="D15" s="170"/>
      <c r="E15" s="170"/>
      <c r="F15" s="170"/>
      <c r="G15" s="30" t="s">
        <v>9</v>
      </c>
      <c r="H15" s="185">
        <f>H14-H13</f>
        <v>0</v>
      </c>
      <c r="I15" s="185">
        <f>I14-I13</f>
        <v>0</v>
      </c>
      <c r="J15" s="185">
        <f>J14-J13</f>
        <v>0</v>
      </c>
      <c r="K15" s="185">
        <f>K14-K13</f>
        <v>0</v>
      </c>
      <c r="L15" s="36">
        <f>L14-L13</f>
        <v>0</v>
      </c>
    </row>
    <row r="16" spans="1:12" s="1" customFormat="1" ht="16.5" customHeight="1">
      <c r="A16" s="140" t="s">
        <v>30</v>
      </c>
      <c r="B16" s="143"/>
      <c r="C16" s="142" t="s">
        <v>36</v>
      </c>
      <c r="D16" s="143"/>
      <c r="E16" s="142" t="s">
        <v>37</v>
      </c>
      <c r="F16" s="143"/>
      <c r="G16" s="30" t="s">
        <v>33</v>
      </c>
      <c r="H16" s="32">
        <v>0</v>
      </c>
      <c r="I16" s="35">
        <v>0</v>
      </c>
      <c r="J16" s="32">
        <v>0</v>
      </c>
      <c r="K16" s="32">
        <v>0</v>
      </c>
      <c r="L16" s="42">
        <f>SUM(H16:K16)</f>
        <v>0</v>
      </c>
    </row>
    <row r="17" spans="1:14" s="1" customFormat="1" ht="16.5" customHeight="1">
      <c r="A17" s="43"/>
      <c r="B17" s="44"/>
      <c r="C17" s="45"/>
      <c r="D17" s="44"/>
      <c r="E17" s="45"/>
      <c r="F17" s="44"/>
      <c r="G17" s="30" t="s">
        <v>34</v>
      </c>
      <c r="H17" s="32">
        <v>0</v>
      </c>
      <c r="I17" s="35">
        <v>0</v>
      </c>
      <c r="J17" s="32">
        <v>0</v>
      </c>
      <c r="K17" s="46">
        <v>460447</v>
      </c>
      <c r="L17" s="42">
        <f>SUM(H17:K17)</f>
        <v>460447</v>
      </c>
      <c r="N17" s="73"/>
    </row>
    <row r="18" spans="1:12" s="1" customFormat="1" ht="16.5" customHeight="1">
      <c r="A18" s="43"/>
      <c r="B18" s="44"/>
      <c r="C18" s="45"/>
      <c r="D18" s="44"/>
      <c r="E18" s="45"/>
      <c r="F18" s="44"/>
      <c r="G18" s="30" t="s">
        <v>35</v>
      </c>
      <c r="H18" s="32">
        <v>0</v>
      </c>
      <c r="I18" s="35">
        <v>0</v>
      </c>
      <c r="J18" s="32">
        <v>0</v>
      </c>
      <c r="K18" s="12">
        <f>K17-K16</f>
        <v>460447</v>
      </c>
      <c r="L18" s="13">
        <f>L17-L16</f>
        <v>460447</v>
      </c>
    </row>
    <row r="19" spans="1:12" s="1" customFormat="1" ht="16.5" customHeight="1">
      <c r="A19" s="43"/>
      <c r="B19" s="44"/>
      <c r="C19" s="168" t="s">
        <v>53</v>
      </c>
      <c r="D19" s="169"/>
      <c r="E19" s="169"/>
      <c r="F19" s="169"/>
      <c r="G19" s="30" t="s">
        <v>33</v>
      </c>
      <c r="H19" s="32">
        <f aca="true" t="shared" si="1" ref="H19:L20">H16</f>
        <v>0</v>
      </c>
      <c r="I19" s="35">
        <f t="shared" si="1"/>
        <v>0</v>
      </c>
      <c r="J19" s="35">
        <f t="shared" si="1"/>
        <v>0</v>
      </c>
      <c r="K19" s="32">
        <f t="shared" si="1"/>
        <v>0</v>
      </c>
      <c r="L19" s="42">
        <f t="shared" si="1"/>
        <v>0</v>
      </c>
    </row>
    <row r="20" spans="1:12" s="1" customFormat="1" ht="16.5" customHeight="1">
      <c r="A20" s="43"/>
      <c r="B20" s="51"/>
      <c r="C20" s="169"/>
      <c r="D20" s="169"/>
      <c r="E20" s="169"/>
      <c r="F20" s="169"/>
      <c r="G20" s="30" t="s">
        <v>34</v>
      </c>
      <c r="H20" s="32">
        <f t="shared" si="1"/>
        <v>0</v>
      </c>
      <c r="I20" s="35">
        <f t="shared" si="1"/>
        <v>0</v>
      </c>
      <c r="J20" s="35">
        <f t="shared" si="1"/>
        <v>0</v>
      </c>
      <c r="K20" s="32">
        <f t="shared" si="1"/>
        <v>460447</v>
      </c>
      <c r="L20" s="42">
        <f t="shared" si="1"/>
        <v>460447</v>
      </c>
    </row>
    <row r="21" spans="1:12" s="1" customFormat="1" ht="16.5" customHeight="1">
      <c r="A21" s="74"/>
      <c r="B21" s="52"/>
      <c r="C21" s="169"/>
      <c r="D21" s="169"/>
      <c r="E21" s="169"/>
      <c r="F21" s="169"/>
      <c r="G21" s="30" t="s">
        <v>35</v>
      </c>
      <c r="H21" s="32">
        <f>H20-H19</f>
        <v>0</v>
      </c>
      <c r="I21" s="35">
        <f>I20-I19</f>
        <v>0</v>
      </c>
      <c r="J21" s="35">
        <f>J20-J19</f>
        <v>0</v>
      </c>
      <c r="K21" s="15">
        <f>K20-K19</f>
        <v>460447</v>
      </c>
      <c r="L21" s="14">
        <f>L20-L19</f>
        <v>460447</v>
      </c>
    </row>
    <row r="22" spans="1:13" ht="16.5" customHeight="1">
      <c r="A22" s="171" t="s">
        <v>52</v>
      </c>
      <c r="B22" s="172"/>
      <c r="C22" s="172"/>
      <c r="D22" s="172"/>
      <c r="E22" s="172"/>
      <c r="F22" s="172"/>
      <c r="G22" s="48" t="s">
        <v>33</v>
      </c>
      <c r="H22" s="49">
        <f>H7+H13+H19</f>
        <v>0</v>
      </c>
      <c r="I22" s="49">
        <f>I7+I13+I19</f>
        <v>58000000</v>
      </c>
      <c r="J22" s="49">
        <f>J7+J13+J19</f>
        <v>300000</v>
      </c>
      <c r="K22" s="49">
        <f>K7+K13+K19</f>
        <v>0</v>
      </c>
      <c r="L22" s="33">
        <f>L7+L13+L19</f>
        <v>58300000</v>
      </c>
      <c r="M22" s="1"/>
    </row>
    <row r="23" spans="1:12" ht="16.5" customHeight="1">
      <c r="A23" s="173"/>
      <c r="B23" s="174"/>
      <c r="C23" s="174"/>
      <c r="D23" s="174"/>
      <c r="E23" s="174"/>
      <c r="F23" s="174"/>
      <c r="G23" s="30" t="s">
        <v>34</v>
      </c>
      <c r="H23" s="32">
        <f>H8+H14+H20</f>
        <v>0</v>
      </c>
      <c r="I23" s="32">
        <f>I8+I14+I20</f>
        <v>58000000</v>
      </c>
      <c r="J23" s="32">
        <f>J8+J14+J20</f>
        <v>300000</v>
      </c>
      <c r="K23" s="32">
        <f>K8+K14+K20</f>
        <v>460447</v>
      </c>
      <c r="L23" s="33">
        <f>L8+L14+L20</f>
        <v>58760447</v>
      </c>
    </row>
    <row r="24" spans="1:12" ht="16.5" customHeight="1" thickBot="1">
      <c r="A24" s="175"/>
      <c r="B24" s="176"/>
      <c r="C24" s="176"/>
      <c r="D24" s="176"/>
      <c r="E24" s="176"/>
      <c r="F24" s="176"/>
      <c r="G24" s="50" t="s">
        <v>35</v>
      </c>
      <c r="H24" s="11">
        <f>H23-H22</f>
        <v>0</v>
      </c>
      <c r="I24" s="11">
        <f>I23-I22</f>
        <v>0</v>
      </c>
      <c r="J24" s="11">
        <f>J23-J22</f>
        <v>0</v>
      </c>
      <c r="K24" s="16">
        <f>K23-K22</f>
        <v>460447</v>
      </c>
      <c r="L24" s="10">
        <f>L23-L22</f>
        <v>460447</v>
      </c>
    </row>
    <row r="25" ht="18.75" customHeight="1"/>
    <row r="26" ht="18.75" customHeight="1"/>
    <row r="27" ht="18.75" customHeight="1"/>
    <row r="28" ht="18.75" customHeight="1"/>
    <row r="29" ht="18.75" customHeight="1"/>
    <row r="30" ht="24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21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</sheetData>
  <sheetProtection/>
  <mergeCells count="19">
    <mergeCell ref="C13:F15"/>
    <mergeCell ref="A22:F24"/>
    <mergeCell ref="C19:F21"/>
    <mergeCell ref="A16:B16"/>
    <mergeCell ref="C16:D16"/>
    <mergeCell ref="E16:F16"/>
    <mergeCell ref="E5:F5"/>
    <mergeCell ref="E6:F6"/>
    <mergeCell ref="A10:B10"/>
    <mergeCell ref="C10:D10"/>
    <mergeCell ref="E10:F10"/>
    <mergeCell ref="A1:L1"/>
    <mergeCell ref="A3:B3"/>
    <mergeCell ref="C3:D3"/>
    <mergeCell ref="E3:F3"/>
    <mergeCell ref="A4:B4"/>
    <mergeCell ref="C7:F9"/>
    <mergeCell ref="C4:D4"/>
    <mergeCell ref="E4:F4"/>
  </mergeCells>
  <printOptions horizontalCentered="1" verticalCentered="1"/>
  <pageMargins left="0.6692913385826772" right="0.5905511811023623" top="0.3937007874015748" bottom="0.31496062992125984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만월복지관</dc:creator>
  <cp:keywords/>
  <dc:description/>
  <cp:lastModifiedBy>인천노보1</cp:lastModifiedBy>
  <cp:lastPrinted>2023-03-30T11:21:03Z</cp:lastPrinted>
  <dcterms:created xsi:type="dcterms:W3CDTF">2009-01-19T02:10:28Z</dcterms:created>
  <dcterms:modified xsi:type="dcterms:W3CDTF">2024-03-26T08:25:17Z</dcterms:modified>
  <cp:category/>
  <cp:version/>
  <cp:contentType/>
  <cp:contentStatus/>
</cp:coreProperties>
</file>